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xon\Desktop\"/>
    </mc:Choice>
  </mc:AlternateContent>
  <xr:revisionPtr revIDLastSave="0" documentId="8_{8AE8A989-2986-4DFE-A90B-DB5F397882B6}" xr6:coauthVersionLast="36" xr6:coauthVersionMax="36" xr10:uidLastSave="{00000000-0000-0000-0000-000000000000}"/>
  <bookViews>
    <workbookView xWindow="0" yWindow="0" windowWidth="20490" windowHeight="7230" tabRatio="853" firstSheet="1" activeTab="1" xr2:uid="{00000000-000D-0000-FFFF-FFFF00000000}"/>
  </bookViews>
  <sheets>
    <sheet name="Title Page" sheetId="2" r:id="rId1"/>
    <sheet name="Supp Table 1_CRM_LOD" sheetId="3" r:id="rId2"/>
    <sheet name="Supp Table 2 - sample data" sheetId="1" r:id="rId3"/>
    <sheet name="Supp Table 3 - outliers removed" sheetId="8" r:id="rId4"/>
    <sheet name="Supp Table 4 - County stats" sheetId="9" r:id="rId5"/>
    <sheet name="Supp Table 5 - Age" sheetId="6" r:id="rId6"/>
    <sheet name="Supp Table 6 - Gender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6" i="3" l="1"/>
  <c r="O136" i="3"/>
  <c r="N136" i="3"/>
  <c r="M136" i="3"/>
  <c r="L136" i="3"/>
  <c r="K136" i="3"/>
  <c r="G136" i="3"/>
  <c r="S135" i="3"/>
  <c r="R135" i="3"/>
  <c r="R136" i="3" s="1"/>
  <c r="Q135" i="3"/>
  <c r="Q136" i="3" s="1"/>
  <c r="P135" i="3"/>
  <c r="P136" i="3" s="1"/>
  <c r="O135" i="3"/>
  <c r="N135" i="3"/>
  <c r="M135" i="3"/>
  <c r="L135" i="3"/>
  <c r="K135" i="3"/>
  <c r="J135" i="3"/>
  <c r="J136" i="3" s="1"/>
  <c r="I135" i="3"/>
  <c r="I136" i="3" s="1"/>
  <c r="H135" i="3"/>
  <c r="H136" i="3" s="1"/>
  <c r="G135" i="3"/>
  <c r="S131" i="3"/>
  <c r="R131" i="3"/>
  <c r="L131" i="3"/>
  <c r="K131" i="3"/>
  <c r="J131" i="3"/>
  <c r="S130" i="3"/>
  <c r="R130" i="3"/>
  <c r="Q130" i="3"/>
  <c r="Q131" i="3" s="1"/>
  <c r="P130" i="3"/>
  <c r="P131" i="3" s="1"/>
  <c r="O130" i="3"/>
  <c r="O131" i="3" s="1"/>
  <c r="N130" i="3"/>
  <c r="N131" i="3" s="1"/>
  <c r="M130" i="3"/>
  <c r="M131" i="3" s="1"/>
  <c r="L130" i="3"/>
  <c r="K130" i="3"/>
  <c r="J130" i="3"/>
  <c r="I130" i="3"/>
  <c r="I131" i="3" s="1"/>
  <c r="H130" i="3"/>
  <c r="H131" i="3" s="1"/>
  <c r="G130" i="3"/>
  <c r="G131" i="3" s="1"/>
  <c r="R126" i="3"/>
  <c r="Q126" i="3"/>
  <c r="P126" i="3"/>
  <c r="J126" i="3"/>
  <c r="I126" i="3"/>
  <c r="H126" i="3"/>
  <c r="S125" i="3"/>
  <c r="S126" i="3" s="1"/>
  <c r="R125" i="3"/>
  <c r="Q125" i="3"/>
  <c r="P125" i="3"/>
  <c r="O125" i="3"/>
  <c r="O126" i="3" s="1"/>
  <c r="N125" i="3"/>
  <c r="N126" i="3" s="1"/>
  <c r="M125" i="3"/>
  <c r="M126" i="3" s="1"/>
  <c r="L125" i="3"/>
  <c r="L126" i="3" s="1"/>
  <c r="K125" i="3"/>
  <c r="K126" i="3" s="1"/>
  <c r="J125" i="3"/>
  <c r="I125" i="3"/>
  <c r="H125" i="3"/>
  <c r="G125" i="3"/>
  <c r="G126" i="3" s="1"/>
  <c r="N121" i="3"/>
  <c r="M121" i="3"/>
  <c r="S120" i="3"/>
  <c r="S121" i="3" s="1"/>
  <c r="R120" i="3"/>
  <c r="R121" i="3" s="1"/>
  <c r="Q120" i="3"/>
  <c r="Q121" i="3" s="1"/>
  <c r="P120" i="3"/>
  <c r="P121" i="3" s="1"/>
  <c r="O120" i="3"/>
  <c r="O121" i="3" s="1"/>
  <c r="N120" i="3"/>
  <c r="M120" i="3"/>
  <c r="L120" i="3"/>
  <c r="L121" i="3" s="1"/>
  <c r="K120" i="3"/>
  <c r="K121" i="3" s="1"/>
  <c r="J120" i="3"/>
  <c r="J121" i="3" s="1"/>
  <c r="I120" i="3"/>
  <c r="I121" i="3" s="1"/>
  <c r="H120" i="3"/>
  <c r="H121" i="3" s="1"/>
  <c r="G120" i="3"/>
  <c r="G121" i="3" s="1"/>
  <c r="S116" i="3"/>
  <c r="R116" i="3"/>
  <c r="N116" i="3"/>
  <c r="M116" i="3"/>
  <c r="K116" i="3"/>
  <c r="J116" i="3"/>
  <c r="S115" i="3"/>
  <c r="R115" i="3"/>
  <c r="Q115" i="3"/>
  <c r="Q116" i="3" s="1"/>
  <c r="P115" i="3"/>
  <c r="P116" i="3" s="1"/>
  <c r="O115" i="3"/>
  <c r="O116" i="3" s="1"/>
  <c r="N115" i="3"/>
  <c r="M115" i="3"/>
  <c r="L115" i="3"/>
  <c r="L116" i="3" s="1"/>
  <c r="K115" i="3"/>
  <c r="J115" i="3"/>
  <c r="I115" i="3"/>
  <c r="I116" i="3" s="1"/>
  <c r="H115" i="3"/>
  <c r="H116" i="3" s="1"/>
  <c r="G115" i="3"/>
  <c r="G116" i="3" s="1"/>
  <c r="N111" i="3"/>
  <c r="M111" i="3"/>
  <c r="L111" i="3"/>
  <c r="S110" i="3"/>
  <c r="S111" i="3" s="1"/>
  <c r="R110" i="3"/>
  <c r="R111" i="3" s="1"/>
  <c r="Q110" i="3"/>
  <c r="Q111" i="3" s="1"/>
  <c r="P110" i="3"/>
  <c r="P111" i="3" s="1"/>
  <c r="O110" i="3"/>
  <c r="O111" i="3" s="1"/>
  <c r="N110" i="3"/>
  <c r="M110" i="3"/>
  <c r="L110" i="3"/>
  <c r="K110" i="3"/>
  <c r="K111" i="3" s="1"/>
  <c r="J110" i="3"/>
  <c r="J111" i="3" s="1"/>
  <c r="I110" i="3"/>
  <c r="I111" i="3" s="1"/>
  <c r="H110" i="3"/>
  <c r="H111" i="3" s="1"/>
  <c r="G110" i="3"/>
  <c r="G111" i="3" s="1"/>
  <c r="N106" i="3"/>
  <c r="M106" i="3"/>
  <c r="L106" i="3"/>
  <c r="S105" i="3"/>
  <c r="S106" i="3" s="1"/>
  <c r="R105" i="3"/>
  <c r="R106" i="3" s="1"/>
  <c r="Q105" i="3"/>
  <c r="Q106" i="3" s="1"/>
  <c r="P105" i="3"/>
  <c r="P106" i="3" s="1"/>
  <c r="O105" i="3"/>
  <c r="O106" i="3" s="1"/>
  <c r="N105" i="3"/>
  <c r="M105" i="3"/>
  <c r="L105" i="3"/>
  <c r="K105" i="3"/>
  <c r="K106" i="3" s="1"/>
  <c r="J105" i="3"/>
  <c r="J106" i="3" s="1"/>
  <c r="I105" i="3"/>
  <c r="I106" i="3" s="1"/>
  <c r="H105" i="3"/>
  <c r="H106" i="3" s="1"/>
  <c r="G105" i="3"/>
  <c r="G106" i="3" s="1"/>
  <c r="N101" i="3"/>
  <c r="M101" i="3"/>
  <c r="S100" i="3"/>
  <c r="S101" i="3" s="1"/>
  <c r="R100" i="3"/>
  <c r="R101" i="3" s="1"/>
  <c r="Q100" i="3"/>
  <c r="Q101" i="3" s="1"/>
  <c r="P100" i="3"/>
  <c r="P101" i="3" s="1"/>
  <c r="O100" i="3"/>
  <c r="O101" i="3" s="1"/>
  <c r="N100" i="3"/>
  <c r="M100" i="3"/>
  <c r="L100" i="3"/>
  <c r="L101" i="3" s="1"/>
  <c r="K100" i="3"/>
  <c r="K101" i="3" s="1"/>
  <c r="J100" i="3"/>
  <c r="J101" i="3" s="1"/>
  <c r="I100" i="3"/>
  <c r="I101" i="3" s="1"/>
  <c r="H100" i="3"/>
  <c r="H101" i="3" s="1"/>
  <c r="G100" i="3"/>
  <c r="G101" i="3" s="1"/>
  <c r="S96" i="3"/>
  <c r="R96" i="3"/>
  <c r="N96" i="3"/>
  <c r="K96" i="3"/>
  <c r="J96" i="3"/>
  <c r="S95" i="3"/>
  <c r="R95" i="3"/>
  <c r="Q95" i="3"/>
  <c r="Q96" i="3" s="1"/>
  <c r="P95" i="3"/>
  <c r="P96" i="3" s="1"/>
  <c r="O95" i="3"/>
  <c r="O96" i="3" s="1"/>
  <c r="N95" i="3"/>
  <c r="M95" i="3"/>
  <c r="M96" i="3" s="1"/>
  <c r="L95" i="3"/>
  <c r="L96" i="3" s="1"/>
  <c r="K95" i="3"/>
  <c r="J95" i="3"/>
  <c r="I95" i="3"/>
  <c r="I96" i="3" s="1"/>
  <c r="H95" i="3"/>
  <c r="H96" i="3" s="1"/>
  <c r="G95" i="3"/>
  <c r="G96" i="3" s="1"/>
  <c r="S91" i="3"/>
  <c r="R91" i="3"/>
  <c r="N91" i="3"/>
  <c r="M91" i="3"/>
  <c r="L91" i="3"/>
  <c r="K91" i="3"/>
  <c r="J91" i="3"/>
  <c r="S90" i="3"/>
  <c r="R90" i="3"/>
  <c r="Q90" i="3"/>
  <c r="Q91" i="3" s="1"/>
  <c r="P90" i="3"/>
  <c r="P91" i="3" s="1"/>
  <c r="O90" i="3"/>
  <c r="O91" i="3" s="1"/>
  <c r="N90" i="3"/>
  <c r="M90" i="3"/>
  <c r="L90" i="3"/>
  <c r="K90" i="3"/>
  <c r="J90" i="3"/>
  <c r="I90" i="3"/>
  <c r="I91" i="3" s="1"/>
  <c r="H90" i="3"/>
  <c r="H91" i="3" s="1"/>
  <c r="G90" i="3"/>
  <c r="G91" i="3" s="1"/>
  <c r="S86" i="3"/>
  <c r="R86" i="3"/>
  <c r="N86" i="3"/>
  <c r="M86" i="3"/>
  <c r="L86" i="3"/>
  <c r="K86" i="3"/>
  <c r="J86" i="3"/>
  <c r="S85" i="3"/>
  <c r="R85" i="3"/>
  <c r="Q85" i="3"/>
  <c r="Q86" i="3" s="1"/>
  <c r="P85" i="3"/>
  <c r="P86" i="3" s="1"/>
  <c r="O85" i="3"/>
  <c r="O86" i="3" s="1"/>
  <c r="N85" i="3"/>
  <c r="M85" i="3"/>
  <c r="L85" i="3"/>
  <c r="K85" i="3"/>
  <c r="J85" i="3"/>
  <c r="I85" i="3"/>
  <c r="I86" i="3" s="1"/>
  <c r="H85" i="3"/>
  <c r="H86" i="3" s="1"/>
  <c r="G85" i="3"/>
  <c r="G86" i="3" s="1"/>
  <c r="S81" i="3"/>
  <c r="R81" i="3"/>
  <c r="L81" i="3"/>
  <c r="K81" i="3"/>
  <c r="J81" i="3"/>
  <c r="S80" i="3"/>
  <c r="R80" i="3"/>
  <c r="Q80" i="3"/>
  <c r="Q81" i="3" s="1"/>
  <c r="P80" i="3"/>
  <c r="P81" i="3" s="1"/>
  <c r="O80" i="3"/>
  <c r="O81" i="3" s="1"/>
  <c r="N80" i="3"/>
  <c r="N81" i="3" s="1"/>
  <c r="M80" i="3"/>
  <c r="M81" i="3" s="1"/>
  <c r="L80" i="3"/>
  <c r="K80" i="3"/>
  <c r="J80" i="3"/>
  <c r="I80" i="3"/>
  <c r="I81" i="3" s="1"/>
  <c r="H80" i="3"/>
  <c r="H81" i="3" s="1"/>
  <c r="G80" i="3"/>
  <c r="G81" i="3" s="1"/>
  <c r="R76" i="3"/>
  <c r="N76" i="3"/>
  <c r="J76" i="3"/>
  <c r="S75" i="3"/>
  <c r="S76" i="3" s="1"/>
  <c r="R75" i="3"/>
  <c r="Q75" i="3"/>
  <c r="Q76" i="3" s="1"/>
  <c r="P75" i="3"/>
  <c r="P76" i="3" s="1"/>
  <c r="O75" i="3"/>
  <c r="O76" i="3" s="1"/>
  <c r="N75" i="3"/>
  <c r="M75" i="3"/>
  <c r="M76" i="3" s="1"/>
  <c r="L75" i="3"/>
  <c r="L76" i="3" s="1"/>
  <c r="K75" i="3"/>
  <c r="K76" i="3" s="1"/>
  <c r="J75" i="3"/>
  <c r="I75" i="3"/>
  <c r="I76" i="3" s="1"/>
  <c r="H75" i="3"/>
  <c r="H76" i="3" s="1"/>
  <c r="G75" i="3"/>
  <c r="G76" i="3" s="1"/>
  <c r="H70" i="3"/>
  <c r="I70" i="3"/>
  <c r="I71" i="3" s="1"/>
  <c r="J70" i="3"/>
  <c r="K70" i="3"/>
  <c r="K71" i="3" s="1"/>
  <c r="L70" i="3"/>
  <c r="L71" i="3" s="1"/>
  <c r="M70" i="3"/>
  <c r="N70" i="3"/>
  <c r="O70" i="3"/>
  <c r="P70" i="3"/>
  <c r="Q70" i="3"/>
  <c r="Q71" i="3" s="1"/>
  <c r="R70" i="3"/>
  <c r="S70" i="3"/>
  <c r="S71" i="3" s="1"/>
  <c r="H71" i="3"/>
  <c r="J71" i="3"/>
  <c r="M71" i="3"/>
  <c r="N71" i="3"/>
  <c r="O71" i="3"/>
  <c r="P71" i="3"/>
  <c r="R71" i="3"/>
  <c r="G71" i="3"/>
  <c r="G70" i="3"/>
  <c r="J363" i="1" l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0" i="1"/>
  <c r="J149" i="1"/>
  <c r="J148" i="1"/>
  <c r="J147" i="1"/>
  <c r="J146" i="1"/>
  <c r="J145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29" i="1"/>
  <c r="J128" i="1"/>
  <c r="J127" i="1"/>
  <c r="J126" i="1"/>
  <c r="J125" i="1"/>
  <c r="J124" i="1"/>
  <c r="J123" i="1"/>
  <c r="J122" i="1"/>
  <c r="J120" i="1"/>
  <c r="J119" i="1"/>
  <c r="J118" i="1"/>
  <c r="J117" i="1"/>
  <c r="J114" i="1"/>
  <c r="J113" i="1"/>
  <c r="J112" i="1"/>
  <c r="J111" i="1"/>
  <c r="J110" i="1"/>
  <c r="J109" i="1"/>
  <c r="J108" i="1"/>
  <c r="J107" i="1"/>
  <c r="J106" i="1"/>
  <c r="J105" i="1"/>
  <c r="J103" i="1"/>
  <c r="J101" i="1"/>
  <c r="J100" i="1"/>
  <c r="J99" i="1"/>
  <c r="J98" i="1"/>
  <c r="J97" i="1"/>
  <c r="J96" i="1"/>
  <c r="J95" i="1"/>
  <c r="J94" i="1"/>
  <c r="J93" i="1"/>
  <c r="J92" i="1"/>
  <c r="J91" i="1"/>
  <c r="J90" i="1"/>
  <c r="J88" i="1"/>
  <c r="J87" i="1"/>
  <c r="J86" i="1"/>
  <c r="J85" i="1"/>
  <c r="J84" i="1"/>
  <c r="J83" i="1"/>
  <c r="J82" i="1"/>
  <c r="J80" i="1"/>
  <c r="J79" i="1"/>
  <c r="J78" i="1"/>
  <c r="J76" i="1"/>
  <c r="J74" i="1"/>
  <c r="J73" i="1"/>
  <c r="J72" i="1"/>
  <c r="J71" i="1"/>
  <c r="J70" i="1"/>
  <c r="J68" i="1"/>
  <c r="J67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60" i="3" l="1"/>
  <c r="S60" i="3"/>
  <c r="R60" i="3"/>
  <c r="Q60" i="3"/>
  <c r="P60" i="3"/>
  <c r="O60" i="3"/>
  <c r="N60" i="3"/>
  <c r="M60" i="3"/>
  <c r="L60" i="3"/>
  <c r="K60" i="3"/>
  <c r="J60" i="3"/>
  <c r="S59" i="3"/>
  <c r="R59" i="3"/>
  <c r="Q59" i="3"/>
  <c r="P59" i="3"/>
  <c r="P62" i="3" s="1"/>
  <c r="O59" i="3"/>
  <c r="N59" i="3"/>
  <c r="N62" i="3" s="1"/>
  <c r="M59" i="3"/>
  <c r="L59" i="3"/>
  <c r="L62" i="3" s="1"/>
  <c r="K59" i="3"/>
  <c r="J59" i="3"/>
  <c r="J62" i="3" s="1"/>
  <c r="H60" i="3"/>
  <c r="H59" i="3"/>
  <c r="G60" i="3"/>
  <c r="G59" i="3"/>
  <c r="G63" i="3" s="1"/>
  <c r="I59" i="3"/>
  <c r="S63" i="3"/>
  <c r="Q63" i="3"/>
  <c r="O63" i="3"/>
  <c r="M63" i="3"/>
  <c r="K63" i="3"/>
  <c r="I63" i="3"/>
  <c r="S62" i="3"/>
  <c r="O62" i="3"/>
  <c r="M62" i="3"/>
  <c r="K62" i="3"/>
  <c r="I62" i="3"/>
  <c r="H62" i="3"/>
  <c r="G62" i="3"/>
  <c r="P44" i="3"/>
  <c r="N44" i="3"/>
  <c r="L44" i="3"/>
  <c r="J44" i="3"/>
  <c r="H44" i="3"/>
  <c r="S42" i="3"/>
  <c r="S45" i="3" s="1"/>
  <c r="R42" i="3"/>
  <c r="R45" i="3" s="1"/>
  <c r="Q42" i="3"/>
  <c r="Q45" i="3" s="1"/>
  <c r="P42" i="3"/>
  <c r="P45" i="3" s="1"/>
  <c r="O42" i="3"/>
  <c r="O45" i="3" s="1"/>
  <c r="N42" i="3"/>
  <c r="N45" i="3" s="1"/>
  <c r="M42" i="3"/>
  <c r="M45" i="3" s="1"/>
  <c r="L42" i="3"/>
  <c r="L45" i="3" s="1"/>
  <c r="K42" i="3"/>
  <c r="K45" i="3" s="1"/>
  <c r="J42" i="3"/>
  <c r="J45" i="3" s="1"/>
  <c r="I42" i="3"/>
  <c r="I45" i="3" s="1"/>
  <c r="H42" i="3"/>
  <c r="H45" i="3" s="1"/>
  <c r="S41" i="3"/>
  <c r="S44" i="3" s="1"/>
  <c r="R41" i="3"/>
  <c r="Q41" i="3"/>
  <c r="P41" i="3"/>
  <c r="O41" i="3"/>
  <c r="O44" i="3" s="1"/>
  <c r="N41" i="3"/>
  <c r="M41" i="3"/>
  <c r="M44" i="3" s="1"/>
  <c r="L41" i="3"/>
  <c r="K41" i="3"/>
  <c r="K44" i="3" s="1"/>
  <c r="J41" i="3"/>
  <c r="I41" i="3"/>
  <c r="I44" i="3" s="1"/>
  <c r="H41" i="3"/>
  <c r="G42" i="3"/>
  <c r="G45" i="3" s="1"/>
  <c r="G41" i="3"/>
  <c r="G44" i="3" s="1"/>
  <c r="S29" i="3"/>
  <c r="S30" i="3" s="1"/>
  <c r="S33" i="3" s="1"/>
  <c r="R29" i="3"/>
  <c r="R30" i="3" s="1"/>
  <c r="R33" i="3" s="1"/>
  <c r="Q29" i="3"/>
  <c r="Q30" i="3" s="1"/>
  <c r="Q33" i="3" s="1"/>
  <c r="P29" i="3"/>
  <c r="P30" i="3" s="1"/>
  <c r="P33" i="3" s="1"/>
  <c r="O29" i="3"/>
  <c r="O30" i="3" s="1"/>
  <c r="O33" i="3" s="1"/>
  <c r="N29" i="3"/>
  <c r="N30" i="3" s="1"/>
  <c r="N33" i="3" s="1"/>
  <c r="M29" i="3"/>
  <c r="M30" i="3" s="1"/>
  <c r="M33" i="3" s="1"/>
  <c r="L29" i="3"/>
  <c r="L30" i="3" s="1"/>
  <c r="L33" i="3" s="1"/>
  <c r="K29" i="3"/>
  <c r="K30" i="3" s="1"/>
  <c r="K33" i="3" s="1"/>
  <c r="J29" i="3"/>
  <c r="J30" i="3" s="1"/>
  <c r="J33" i="3" s="1"/>
  <c r="I29" i="3"/>
  <c r="I30" i="3" s="1"/>
  <c r="I33" i="3" s="1"/>
  <c r="H29" i="3"/>
  <c r="H30" i="3" s="1"/>
  <c r="H33" i="3" s="1"/>
  <c r="G29" i="3"/>
  <c r="G30" i="3" s="1"/>
  <c r="G33" i="3" s="1"/>
  <c r="S16" i="3"/>
  <c r="S17" i="3" s="1"/>
  <c r="S20" i="3" s="1"/>
  <c r="R16" i="3"/>
  <c r="R17" i="3" s="1"/>
  <c r="R20" i="3" s="1"/>
  <c r="Q16" i="3"/>
  <c r="Q17" i="3" s="1"/>
  <c r="Q20" i="3" s="1"/>
  <c r="P16" i="3"/>
  <c r="P17" i="3" s="1"/>
  <c r="P20" i="3" s="1"/>
  <c r="O16" i="3"/>
  <c r="O17" i="3" s="1"/>
  <c r="O20" i="3" s="1"/>
  <c r="N16" i="3"/>
  <c r="N17" i="3" s="1"/>
  <c r="N20" i="3" s="1"/>
  <c r="M16" i="3"/>
  <c r="M17" i="3" s="1"/>
  <c r="M20" i="3" s="1"/>
  <c r="L16" i="3"/>
  <c r="L17" i="3" s="1"/>
  <c r="L20" i="3" s="1"/>
  <c r="K16" i="3"/>
  <c r="K17" i="3" s="1"/>
  <c r="K20" i="3" s="1"/>
  <c r="J16" i="3"/>
  <c r="J17" i="3" s="1"/>
  <c r="J20" i="3" s="1"/>
  <c r="I16" i="3"/>
  <c r="I17" i="3" s="1"/>
  <c r="I20" i="3" s="1"/>
  <c r="H16" i="3"/>
  <c r="H17" i="3" s="1"/>
  <c r="H20" i="3" s="1"/>
  <c r="G16" i="3"/>
  <c r="G17" i="3" s="1"/>
  <c r="G20" i="3" s="1"/>
  <c r="H19" i="3" l="1"/>
  <c r="J19" i="3"/>
  <c r="L19" i="3"/>
  <c r="N19" i="3"/>
  <c r="P19" i="3"/>
  <c r="G32" i="3"/>
  <c r="I32" i="3"/>
  <c r="K32" i="3"/>
  <c r="M32" i="3"/>
  <c r="O32" i="3"/>
  <c r="S32" i="3"/>
  <c r="G19" i="3"/>
  <c r="I19" i="3"/>
  <c r="K19" i="3"/>
  <c r="M19" i="3"/>
  <c r="O19" i="3"/>
  <c r="S19" i="3"/>
  <c r="H32" i="3"/>
  <c r="J32" i="3"/>
  <c r="L32" i="3"/>
  <c r="N32" i="3"/>
  <c r="P32" i="3"/>
  <c r="H63" i="3"/>
  <c r="J63" i="3"/>
  <c r="L63" i="3"/>
  <c r="N63" i="3"/>
  <c r="P63" i="3"/>
  <c r="R63" i="3"/>
  <c r="E134" i="3"/>
  <c r="E133" i="3"/>
  <c r="E129" i="3"/>
  <c r="E128" i="3"/>
  <c r="E124" i="3"/>
  <c r="E123" i="3"/>
  <c r="E119" i="3"/>
  <c r="E118" i="3"/>
  <c r="E114" i="3"/>
  <c r="E113" i="3"/>
  <c r="E109" i="3"/>
  <c r="E108" i="3"/>
  <c r="E104" i="3"/>
  <c r="E103" i="3"/>
  <c r="E99" i="3"/>
  <c r="E98" i="3"/>
  <c r="E94" i="3"/>
  <c r="E93" i="3"/>
  <c r="E89" i="3"/>
  <c r="E88" i="3"/>
  <c r="E84" i="3"/>
  <c r="E83" i="3"/>
  <c r="E79" i="3"/>
  <c r="E78" i="3"/>
  <c r="E74" i="3"/>
  <c r="E7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Watts, Michael J.</author>
    <author>aqueous</author>
    <author>Hamilton, Elliott M.</author>
  </authors>
  <commentList>
    <comment ref="J4" authorId="0" shapeId="0" xr:uid="{1C41D0AA-37B8-4485-9144-1C36A7E54764}">
      <text>
        <r>
          <rPr>
            <b/>
            <sz val="9"/>
            <color indexed="81"/>
            <rFont val="Tahoma"/>
            <family val="2"/>
          </rPr>
          <t>Watts, Michael J.:</t>
        </r>
        <r>
          <rPr>
            <sz val="9"/>
            <color indexed="81"/>
            <rFont val="Tahoma"/>
            <family val="2"/>
          </rPr>
          <t xml:space="preserve">
conversion factor 88.4 to mg/dL, then x0.01
</t>
        </r>
      </text>
    </comment>
    <comment ref="L727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28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29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30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31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32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3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34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35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36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B737" authorId="2" shapeId="0" xr:uid="{00000000-0006-0000-0200-00000C000000}">
      <text>
        <r>
          <rPr>
            <b/>
            <sz val="9"/>
            <color indexed="81"/>
            <rFont val="Tahoma"/>
            <family val="2"/>
          </rPr>
          <t>Hamilton, Elliott M.:</t>
        </r>
        <r>
          <rPr>
            <sz val="9"/>
            <color indexed="81"/>
            <rFont val="Tahoma"/>
            <family val="2"/>
          </rPr>
          <t xml:space="preserve">
Not in original sample list</t>
        </r>
      </text>
    </comment>
    <comment ref="L737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38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39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4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41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42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43" authorId="1" shapeId="0" xr:uid="{00000000-0006-0000-0200-00001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44" authorId="1" shapeId="0" xr:uid="{00000000-0006-0000-0200-000014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45" authorId="1" shapeId="0" xr:uid="{00000000-0006-0000-0200-000015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46" authorId="1" shapeId="0" xr:uid="{00000000-0006-0000-0200-000016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47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48" authorId="1" shapeId="0" xr:uid="{00000000-0006-0000-0200-000018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49" authorId="1" shapeId="0" xr:uid="{00000000-0006-0000-0200-000019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50" authorId="1" shapeId="0" xr:uid="{00000000-0006-0000-0200-00001A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51" authorId="1" shapeId="0" xr:uid="{00000000-0006-0000-0200-00001B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52" authorId="1" shapeId="0" xr:uid="{00000000-0006-0000-0200-00001C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53" authorId="1" shapeId="0" xr:uid="{00000000-0006-0000-0200-00001D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54" authorId="1" shapeId="0" xr:uid="{00000000-0006-0000-0200-00001E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55" authorId="1" shapeId="0" xr:uid="{00000000-0006-0000-0200-00001F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56" authorId="1" shapeId="0" xr:uid="{00000000-0006-0000-0200-000020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57" authorId="1" shapeId="0" xr:uid="{00000000-0006-0000-0200-000021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58" authorId="1" shapeId="0" xr:uid="{00000000-0006-0000-0200-00002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59" authorId="1" shapeId="0" xr:uid="{00000000-0006-0000-0200-00002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60" authorId="1" shapeId="0" xr:uid="{00000000-0006-0000-0200-000024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61" authorId="1" shapeId="0" xr:uid="{00000000-0006-0000-0200-000025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62" authorId="1" shapeId="0" xr:uid="{00000000-0006-0000-0200-000026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63" authorId="1" shapeId="0" xr:uid="{00000000-0006-0000-0200-000027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64" authorId="1" shapeId="0" xr:uid="{00000000-0006-0000-0200-000028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65" authorId="1" shapeId="0" xr:uid="{00000000-0006-0000-0200-000029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66" authorId="1" shapeId="0" xr:uid="{00000000-0006-0000-0200-00002A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67" authorId="1" shapeId="0" xr:uid="{00000000-0006-0000-0200-00002B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68" authorId="1" shapeId="0" xr:uid="{00000000-0006-0000-0200-00002C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69" authorId="1" shapeId="0" xr:uid="{00000000-0006-0000-0200-00002D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70" authorId="1" shapeId="0" xr:uid="{00000000-0006-0000-0200-00002E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71" authorId="1" shapeId="0" xr:uid="{00000000-0006-0000-0200-00002F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72" authorId="1" shapeId="0" xr:uid="{00000000-0006-0000-0200-000030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73" authorId="1" shapeId="0" xr:uid="{00000000-0006-0000-0200-000031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74" authorId="1" shapeId="0" xr:uid="{00000000-0006-0000-0200-00003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75" authorId="1" shapeId="0" xr:uid="{00000000-0006-0000-0200-00003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76" authorId="1" shapeId="0" xr:uid="{00000000-0006-0000-0200-000034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77" authorId="1" shapeId="0" xr:uid="{00000000-0006-0000-0200-000035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78" authorId="1" shapeId="0" xr:uid="{00000000-0006-0000-0200-000036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79" authorId="1" shapeId="0" xr:uid="{00000000-0006-0000-0200-000037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80" authorId="1" shapeId="0" xr:uid="{00000000-0006-0000-0200-000038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81" authorId="1" shapeId="0" xr:uid="{00000000-0006-0000-0200-000039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82" authorId="1" shapeId="0" xr:uid="{00000000-0006-0000-0200-00003A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83" authorId="1" shapeId="0" xr:uid="{00000000-0006-0000-0200-00003B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84" authorId="1" shapeId="0" xr:uid="{00000000-0006-0000-0200-00003C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85" authorId="1" shapeId="0" xr:uid="{00000000-0006-0000-0200-00003D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86" authorId="1" shapeId="0" xr:uid="{00000000-0006-0000-0200-00003E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87" authorId="1" shapeId="0" xr:uid="{00000000-0006-0000-0200-00003F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88" authorId="1" shapeId="0" xr:uid="{00000000-0006-0000-0200-000040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89" authorId="1" shapeId="0" xr:uid="{00000000-0006-0000-0200-000041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90" authorId="1" shapeId="0" xr:uid="{00000000-0006-0000-0200-00004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91" authorId="1" shapeId="0" xr:uid="{00000000-0006-0000-0200-00004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92" authorId="1" shapeId="0" xr:uid="{00000000-0006-0000-0200-000044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93" authorId="1" shapeId="0" xr:uid="{00000000-0006-0000-0200-000045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94" authorId="1" shapeId="0" xr:uid="{00000000-0006-0000-0200-000046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95" authorId="1" shapeId="0" xr:uid="{00000000-0006-0000-0200-000047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96" authorId="1" shapeId="0" xr:uid="{00000000-0006-0000-0200-000048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97" authorId="1" shapeId="0" xr:uid="{00000000-0006-0000-0200-000049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98" authorId="1" shapeId="0" xr:uid="{00000000-0006-0000-0200-00004A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799" authorId="1" shapeId="0" xr:uid="{00000000-0006-0000-0200-00004B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00" authorId="1" shapeId="0" xr:uid="{00000000-0006-0000-0200-00004C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01" authorId="1" shapeId="0" xr:uid="{00000000-0006-0000-0200-00004D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02" authorId="1" shapeId="0" xr:uid="{00000000-0006-0000-0200-00004E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03" authorId="1" shapeId="0" xr:uid="{00000000-0006-0000-0200-00004F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04" authorId="1" shapeId="0" xr:uid="{00000000-0006-0000-0200-000050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05" authorId="1" shapeId="0" xr:uid="{00000000-0006-0000-0200-000051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06" authorId="1" shapeId="0" xr:uid="{00000000-0006-0000-0200-00005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07" authorId="1" shapeId="0" xr:uid="{00000000-0006-0000-0200-00005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08" authorId="1" shapeId="0" xr:uid="{00000000-0006-0000-0200-000054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09" authorId="1" shapeId="0" xr:uid="{00000000-0006-0000-0200-000055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10" authorId="1" shapeId="0" xr:uid="{00000000-0006-0000-0200-000056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11" authorId="1" shapeId="0" xr:uid="{00000000-0006-0000-0200-000057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12" authorId="1" shapeId="0" xr:uid="{00000000-0006-0000-0200-000058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13" authorId="1" shapeId="0" xr:uid="{00000000-0006-0000-0200-000059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14" authorId="1" shapeId="0" xr:uid="{00000000-0006-0000-0200-00005A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15" authorId="1" shapeId="0" xr:uid="{00000000-0006-0000-0200-00005B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16" authorId="1" shapeId="0" xr:uid="{00000000-0006-0000-0200-00005C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17" authorId="1" shapeId="0" xr:uid="{00000000-0006-0000-0200-00005D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18" authorId="1" shapeId="0" xr:uid="{00000000-0006-0000-0200-00005E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19" authorId="1" shapeId="0" xr:uid="{00000000-0006-0000-0200-00005F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20" authorId="1" shapeId="0" xr:uid="{00000000-0006-0000-0200-000060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21" authorId="1" shapeId="0" xr:uid="{00000000-0006-0000-0200-000061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22" authorId="1" shapeId="0" xr:uid="{00000000-0006-0000-0200-00006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23" authorId="1" shapeId="0" xr:uid="{00000000-0006-0000-0200-00006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24" authorId="1" shapeId="0" xr:uid="{00000000-0006-0000-0200-000064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25" authorId="1" shapeId="0" xr:uid="{00000000-0006-0000-0200-000065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26" authorId="1" shapeId="0" xr:uid="{00000000-0006-0000-0200-000066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27" authorId="1" shapeId="0" xr:uid="{00000000-0006-0000-0200-000067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28" authorId="1" shapeId="0" xr:uid="{00000000-0006-0000-0200-000068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29" authorId="1" shapeId="0" xr:uid="{00000000-0006-0000-0200-000069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30" authorId="1" shapeId="0" xr:uid="{00000000-0006-0000-0200-00006A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31" authorId="1" shapeId="0" xr:uid="{00000000-0006-0000-0200-00006B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32" authorId="1" shapeId="0" xr:uid="{00000000-0006-0000-0200-00006C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33" authorId="1" shapeId="0" xr:uid="{00000000-0006-0000-0200-00006D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34" authorId="1" shapeId="0" xr:uid="{00000000-0006-0000-0200-00006E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35" authorId="1" shapeId="0" xr:uid="{00000000-0006-0000-0200-00006F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36" authorId="1" shapeId="0" xr:uid="{00000000-0006-0000-0200-000070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37" authorId="1" shapeId="0" xr:uid="{00000000-0006-0000-0200-000071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38" authorId="1" shapeId="0" xr:uid="{00000000-0006-0000-0200-00007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39" authorId="1" shapeId="0" xr:uid="{00000000-0006-0000-0200-00007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40" authorId="1" shapeId="0" xr:uid="{00000000-0006-0000-0200-000074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41" authorId="1" shapeId="0" xr:uid="{00000000-0006-0000-0200-000075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42" authorId="1" shapeId="0" xr:uid="{00000000-0006-0000-0200-000076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43" authorId="1" shapeId="0" xr:uid="{00000000-0006-0000-0200-000077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44" authorId="1" shapeId="0" xr:uid="{00000000-0006-0000-0200-000078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45" authorId="1" shapeId="0" xr:uid="{00000000-0006-0000-0200-000079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46" authorId="1" shapeId="0" xr:uid="{00000000-0006-0000-0200-00007A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47" authorId="1" shapeId="0" xr:uid="{00000000-0006-0000-0200-00007B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48" authorId="1" shapeId="0" xr:uid="{00000000-0006-0000-0200-00007C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49" authorId="1" shapeId="0" xr:uid="{00000000-0006-0000-0200-00007D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50" authorId="1" shapeId="0" xr:uid="{00000000-0006-0000-0200-00007E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51" authorId="1" shapeId="0" xr:uid="{00000000-0006-0000-0200-00007F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52" authorId="1" shapeId="0" xr:uid="{00000000-0006-0000-0200-000080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53" authorId="1" shapeId="0" xr:uid="{00000000-0006-0000-0200-000081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54" authorId="1" shapeId="0" xr:uid="{00000000-0006-0000-0200-00008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55" authorId="1" shapeId="0" xr:uid="{00000000-0006-0000-0200-00008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56" authorId="1" shapeId="0" xr:uid="{00000000-0006-0000-0200-000084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57" authorId="1" shapeId="0" xr:uid="{00000000-0006-0000-0200-000085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58" authorId="1" shapeId="0" xr:uid="{00000000-0006-0000-0200-000086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59" authorId="1" shapeId="0" xr:uid="{00000000-0006-0000-0200-000087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60" authorId="1" shapeId="0" xr:uid="{00000000-0006-0000-0200-000088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61" authorId="1" shapeId="0" xr:uid="{00000000-0006-0000-0200-000089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62" authorId="1" shapeId="0" xr:uid="{00000000-0006-0000-0200-00008A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63" authorId="1" shapeId="0" xr:uid="{00000000-0006-0000-0200-00008B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64" authorId="1" shapeId="0" xr:uid="{00000000-0006-0000-0200-00008C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65" authorId="1" shapeId="0" xr:uid="{00000000-0006-0000-0200-00008D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66" authorId="1" shapeId="0" xr:uid="{00000000-0006-0000-0200-00008E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67" authorId="1" shapeId="0" xr:uid="{00000000-0006-0000-0200-00008F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68" authorId="1" shapeId="0" xr:uid="{00000000-0006-0000-0200-000090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69" authorId="1" shapeId="0" xr:uid="{00000000-0006-0000-0200-000091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70" authorId="1" shapeId="0" xr:uid="{00000000-0006-0000-0200-00009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71" authorId="1" shapeId="0" xr:uid="{00000000-0006-0000-0200-00009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72" authorId="1" shapeId="0" xr:uid="{00000000-0006-0000-0200-000094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73" authorId="1" shapeId="0" xr:uid="{00000000-0006-0000-0200-000095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74" authorId="1" shapeId="0" xr:uid="{00000000-0006-0000-0200-000096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75" authorId="1" shapeId="0" xr:uid="{00000000-0006-0000-0200-000097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76" authorId="1" shapeId="0" xr:uid="{00000000-0006-0000-0200-000098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77" authorId="1" shapeId="0" xr:uid="{00000000-0006-0000-0200-000099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78" authorId="1" shapeId="0" xr:uid="{00000000-0006-0000-0200-00009A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79" authorId="1" shapeId="0" xr:uid="{00000000-0006-0000-0200-00009B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80" authorId="1" shapeId="0" xr:uid="{00000000-0006-0000-0200-00009C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81" authorId="1" shapeId="0" xr:uid="{00000000-0006-0000-0200-00009D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82" authorId="1" shapeId="0" xr:uid="{00000000-0006-0000-0200-00009E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83" authorId="1" shapeId="0" xr:uid="{00000000-0006-0000-0200-00009F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84" authorId="1" shapeId="0" xr:uid="{00000000-0006-0000-0200-0000A0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85" authorId="1" shapeId="0" xr:uid="{00000000-0006-0000-0200-0000A1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86" authorId="1" shapeId="0" xr:uid="{00000000-0006-0000-0200-0000A2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  <comment ref="L887" authorId="1" shapeId="0" xr:uid="{00000000-0006-0000-0200-0000A3000000}">
      <text>
        <r>
          <rPr>
            <b/>
            <sz val="9"/>
            <color indexed="81"/>
            <rFont val="Tahoma"/>
            <family val="2"/>
          </rPr>
          <t>aqueous:</t>
        </r>
        <r>
          <rPr>
            <sz val="9"/>
            <color indexed="81"/>
            <rFont val="Tahoma"/>
            <family val="2"/>
          </rPr>
          <t xml:space="preserve">
Field conductivity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Watts, Michael J.</author>
  </authors>
  <commentList>
    <comment ref="J5" authorId="0" shapeId="0" xr:uid="{80CAA257-6A6B-4934-8CD8-D87AF0EDF71D}">
      <text>
        <r>
          <rPr>
            <b/>
            <sz val="9"/>
            <color indexed="81"/>
            <rFont val="Tahoma"/>
            <family val="2"/>
          </rPr>
          <t>Watts, Michael J.:</t>
        </r>
        <r>
          <rPr>
            <sz val="9"/>
            <color indexed="81"/>
            <rFont val="Tahoma"/>
            <family val="2"/>
          </rPr>
          <t xml:space="preserve">
conversion factor 88.4 to mg/dL, then x0.01
</t>
        </r>
      </text>
    </comment>
  </commentList>
</comments>
</file>

<file path=xl/sharedStrings.xml><?xml version="1.0" encoding="utf-8"?>
<sst xmlns="http://schemas.openxmlformats.org/spreadsheetml/2006/main" count="3078" uniqueCount="553">
  <si>
    <t>Seronorm-13</t>
  </si>
  <si>
    <t>Seronorm-12</t>
  </si>
  <si>
    <t>Seronorm-11</t>
  </si>
  <si>
    <t>Seronorm-10</t>
  </si>
  <si>
    <t>Seronorm-9</t>
  </si>
  <si>
    <t>Seronorm-8</t>
  </si>
  <si>
    <t>Seronorm-7</t>
  </si>
  <si>
    <t>Seronorm-6</t>
  </si>
  <si>
    <t>Seronorm-5</t>
  </si>
  <si>
    <t>Seronorm-4</t>
  </si>
  <si>
    <t>Seronorm-3</t>
  </si>
  <si>
    <t>Seronorm-2</t>
  </si>
  <si>
    <t>Seronorm-1</t>
  </si>
  <si>
    <t>n/a</t>
  </si>
  <si>
    <t>Seronorm x20-9</t>
  </si>
  <si>
    <t>Seronorm x20-8</t>
  </si>
  <si>
    <t>Seronorm x20-7</t>
  </si>
  <si>
    <t>Seronorm x20-6</t>
  </si>
  <si>
    <t>Seronorm x20-5</t>
  </si>
  <si>
    <t>Seronorm x20-4</t>
  </si>
  <si>
    <t>Seronorm x20-3</t>
  </si>
  <si>
    <t>Seronorm x20-2</t>
  </si>
  <si>
    <t>Seronorm x20-1</t>
  </si>
  <si>
    <t>Pb</t>
  </si>
  <si>
    <t>Ba</t>
  </si>
  <si>
    <t>Cs</t>
  </si>
  <si>
    <t>Sb</t>
  </si>
  <si>
    <t>Sn</t>
  </si>
  <si>
    <t>Cd</t>
  </si>
  <si>
    <t>As</t>
  </si>
  <si>
    <t>Ni</t>
  </si>
  <si>
    <t>Cu</t>
  </si>
  <si>
    <t>Mo</t>
  </si>
  <si>
    <t>Zn</t>
  </si>
  <si>
    <t>Se</t>
  </si>
  <si>
    <t>I</t>
  </si>
  <si>
    <t>Kisii</t>
  </si>
  <si>
    <t>F</t>
  </si>
  <si>
    <t>14631-0114</t>
  </si>
  <si>
    <t>14631-0113</t>
  </si>
  <si>
    <t>14631-0112</t>
  </si>
  <si>
    <t>Nyamira</t>
  </si>
  <si>
    <t>14631-0111</t>
  </si>
  <si>
    <t>14631-0110</t>
  </si>
  <si>
    <t>M</t>
  </si>
  <si>
    <t>14631-0109</t>
  </si>
  <si>
    <t>14631-0108</t>
  </si>
  <si>
    <t>14631-0107</t>
  </si>
  <si>
    <t>14631-0106</t>
  </si>
  <si>
    <t>14631-0105</t>
  </si>
  <si>
    <t>14631-0104</t>
  </si>
  <si>
    <t>14631-0103</t>
  </si>
  <si>
    <t>14631-0102</t>
  </si>
  <si>
    <t>14631-0101</t>
  </si>
  <si>
    <t>14631-0100</t>
  </si>
  <si>
    <t>14631-0099</t>
  </si>
  <si>
    <t>14631-0098</t>
  </si>
  <si>
    <t>14631-0097</t>
  </si>
  <si>
    <t>14631-0096</t>
  </si>
  <si>
    <t>14631-0095</t>
  </si>
  <si>
    <t>14631-0094</t>
  </si>
  <si>
    <t>14631-0093</t>
  </si>
  <si>
    <t>14631-0092</t>
  </si>
  <si>
    <t>14631-0091</t>
  </si>
  <si>
    <t>14631-0090</t>
  </si>
  <si>
    <t>14631-0089</t>
  </si>
  <si>
    <t>14631-0088</t>
  </si>
  <si>
    <t>14631-0087</t>
  </si>
  <si>
    <t>14631-0086</t>
  </si>
  <si>
    <t>Homa Bay</t>
  </si>
  <si>
    <t>14631-0085</t>
  </si>
  <si>
    <t>14631-0084</t>
  </si>
  <si>
    <t>14631-0083</t>
  </si>
  <si>
    <t>14631-0082</t>
  </si>
  <si>
    <t>14631-0081</t>
  </si>
  <si>
    <t>14631-0080</t>
  </si>
  <si>
    <t>14631-0079</t>
  </si>
  <si>
    <t>14631-0078</t>
  </si>
  <si>
    <t>14631-0077</t>
  </si>
  <si>
    <t>14631-0076</t>
  </si>
  <si>
    <t>14631-0075</t>
  </si>
  <si>
    <t>14631-0074</t>
  </si>
  <si>
    <t>14631-0073</t>
  </si>
  <si>
    <t>14631-0072</t>
  </si>
  <si>
    <t>14631-0071</t>
  </si>
  <si>
    <t>14631-0070</t>
  </si>
  <si>
    <t>14631-0069</t>
  </si>
  <si>
    <t>14631-0068</t>
  </si>
  <si>
    <t>14631-0067</t>
  </si>
  <si>
    <t>14631-0066</t>
  </si>
  <si>
    <t>14631-0065</t>
  </si>
  <si>
    <t>14631-0064</t>
  </si>
  <si>
    <t>14631-0063</t>
  </si>
  <si>
    <t>14631-0062</t>
  </si>
  <si>
    <t>14631-0061</t>
  </si>
  <si>
    <t>14631-0060</t>
  </si>
  <si>
    <t>14631-0059</t>
  </si>
  <si>
    <t>14631-0058</t>
  </si>
  <si>
    <t>14631-0057</t>
  </si>
  <si>
    <t>14631-0056</t>
  </si>
  <si>
    <t>14631-0055</t>
  </si>
  <si>
    <t>14631-0054</t>
  </si>
  <si>
    <t>14631-0053</t>
  </si>
  <si>
    <t>14631-0052</t>
  </si>
  <si>
    <t>14631-0051</t>
  </si>
  <si>
    <t>14631-0050</t>
  </si>
  <si>
    <t>14631-0049</t>
  </si>
  <si>
    <t>14631-0048</t>
  </si>
  <si>
    <t>14631-0047</t>
  </si>
  <si>
    <t>14631-0046</t>
  </si>
  <si>
    <t>14631-0045</t>
  </si>
  <si>
    <t>14631-0044</t>
  </si>
  <si>
    <t>14631-0043</t>
  </si>
  <si>
    <t>14631-0042</t>
  </si>
  <si>
    <t>14631-0041</t>
  </si>
  <si>
    <t>14631-0040</t>
  </si>
  <si>
    <t>14631-0039</t>
  </si>
  <si>
    <t>14631-0038</t>
  </si>
  <si>
    <t>14631-0037</t>
  </si>
  <si>
    <t>14631-0034</t>
  </si>
  <si>
    <t>14631-0033</t>
  </si>
  <si>
    <t>14631-0032</t>
  </si>
  <si>
    <t>14631-0031</t>
  </si>
  <si>
    <t>14631-0030</t>
  </si>
  <si>
    <t>14631-0029</t>
  </si>
  <si>
    <t>14631-0028</t>
  </si>
  <si>
    <t>14631-0026</t>
  </si>
  <si>
    <t>14631-0025</t>
  </si>
  <si>
    <t>14631-0022</t>
  </si>
  <si>
    <t>14631-0021</t>
  </si>
  <si>
    <t>14631-0019</t>
  </si>
  <si>
    <t>14631-0017</t>
  </si>
  <si>
    <t>14631-0016</t>
  </si>
  <si>
    <t>14631-0015</t>
  </si>
  <si>
    <t>14631-0014</t>
  </si>
  <si>
    <t>14631-0013</t>
  </si>
  <si>
    <t>14631-0012</t>
  </si>
  <si>
    <t>14631-0011</t>
  </si>
  <si>
    <t>14631-0010</t>
  </si>
  <si>
    <t>14631-0009</t>
  </si>
  <si>
    <t>14631-0007</t>
  </si>
  <si>
    <t>14631-0006</t>
  </si>
  <si>
    <t>14631-0004</t>
  </si>
  <si>
    <t>14631-0003</t>
  </si>
  <si>
    <t>14631-0002</t>
  </si>
  <si>
    <t>Busia</t>
  </si>
  <si>
    <t>14417-0029</t>
  </si>
  <si>
    <t>14417-0028</t>
  </si>
  <si>
    <t>14417-0027</t>
  </si>
  <si>
    <t>14417-0026</t>
  </si>
  <si>
    <t>14417-0025</t>
  </si>
  <si>
    <t>14417-0024</t>
  </si>
  <si>
    <t>14417-0023 Dup</t>
  </si>
  <si>
    <t>14417-0023</t>
  </si>
  <si>
    <t>14417-0022</t>
  </si>
  <si>
    <t>14417-0021</t>
  </si>
  <si>
    <t>14417-0020</t>
  </si>
  <si>
    <t>14417-0019</t>
  </si>
  <si>
    <t>14417-0018</t>
  </si>
  <si>
    <t>14417-0017</t>
  </si>
  <si>
    <t>14417-0016</t>
  </si>
  <si>
    <t>14417-0015</t>
  </si>
  <si>
    <t>Bungoma</t>
  </si>
  <si>
    <t>14417-0014</t>
  </si>
  <si>
    <t xml:space="preserve">F </t>
  </si>
  <si>
    <t>14417-0013</t>
  </si>
  <si>
    <t>14417-0012</t>
  </si>
  <si>
    <t>14417-0011</t>
  </si>
  <si>
    <t>14417-0010 Dup</t>
  </si>
  <si>
    <t>14417-0010</t>
  </si>
  <si>
    <t>14417-0008</t>
  </si>
  <si>
    <t>14417-0007</t>
  </si>
  <si>
    <t>14417-0006</t>
  </si>
  <si>
    <t>14417-0005</t>
  </si>
  <si>
    <t>14417-0004</t>
  </si>
  <si>
    <t>14417-0003</t>
  </si>
  <si>
    <t>14417-0001</t>
  </si>
  <si>
    <t>Usain-Ghisu</t>
  </si>
  <si>
    <t>14357-0091</t>
  </si>
  <si>
    <t>14357-0090</t>
  </si>
  <si>
    <t>14357-0089</t>
  </si>
  <si>
    <t>Vihaga</t>
  </si>
  <si>
    <t>14357-0088</t>
  </si>
  <si>
    <t>14357-0087</t>
  </si>
  <si>
    <t>Nandi</t>
  </si>
  <si>
    <t>14357-0086</t>
  </si>
  <si>
    <t>14357-0085</t>
  </si>
  <si>
    <t>14357-0084</t>
  </si>
  <si>
    <t>Kisumu</t>
  </si>
  <si>
    <t>14357-0083</t>
  </si>
  <si>
    <t>14357-0082</t>
  </si>
  <si>
    <t>14357-0081</t>
  </si>
  <si>
    <t>14357-0080</t>
  </si>
  <si>
    <t>Kericho</t>
  </si>
  <si>
    <t>14357-0079</t>
  </si>
  <si>
    <t>14357-0078</t>
  </si>
  <si>
    <t>14357-0077</t>
  </si>
  <si>
    <t>14357-0076</t>
  </si>
  <si>
    <t>14357-0075</t>
  </si>
  <si>
    <t>14357-0074</t>
  </si>
  <si>
    <t>14357-0073</t>
  </si>
  <si>
    <t>14357-0072</t>
  </si>
  <si>
    <t>14357-0071</t>
  </si>
  <si>
    <t>14357-0070</t>
  </si>
  <si>
    <t>14357-0069</t>
  </si>
  <si>
    <t>14357-0068</t>
  </si>
  <si>
    <t>14357-0067</t>
  </si>
  <si>
    <t>14357-0066</t>
  </si>
  <si>
    <t>14357-0065</t>
  </si>
  <si>
    <t>14357-0064</t>
  </si>
  <si>
    <t>14357-0061</t>
  </si>
  <si>
    <t>Saiya</t>
  </si>
  <si>
    <t>14357-0060</t>
  </si>
  <si>
    <t>14357-0059</t>
  </si>
  <si>
    <t>14357-0058</t>
  </si>
  <si>
    <t>14357-0057</t>
  </si>
  <si>
    <t>14357-0056</t>
  </si>
  <si>
    <t>14357-0055</t>
  </si>
  <si>
    <t>14357-0054</t>
  </si>
  <si>
    <t>14357-0053</t>
  </si>
  <si>
    <t>14357-0052</t>
  </si>
  <si>
    <t>14357-0051</t>
  </si>
  <si>
    <t>14357-0050</t>
  </si>
  <si>
    <t>14357-0049</t>
  </si>
  <si>
    <t>14357-0048</t>
  </si>
  <si>
    <t>14357-0047</t>
  </si>
  <si>
    <t>14357-0046</t>
  </si>
  <si>
    <t>14357-0045</t>
  </si>
  <si>
    <t>14357-0044</t>
  </si>
  <si>
    <t>14357-0043</t>
  </si>
  <si>
    <t>14357-0042</t>
  </si>
  <si>
    <t>14357-0041</t>
  </si>
  <si>
    <t>14357-0040</t>
  </si>
  <si>
    <t>14357-0038</t>
  </si>
  <si>
    <t>14357-0037</t>
  </si>
  <si>
    <t>14357-0036</t>
  </si>
  <si>
    <t>14357-0035</t>
  </si>
  <si>
    <t>14357-0034</t>
  </si>
  <si>
    <t>14357-0033</t>
  </si>
  <si>
    <t>14357-0032</t>
  </si>
  <si>
    <t>14357-0031</t>
  </si>
  <si>
    <t>14357-0030</t>
  </si>
  <si>
    <t>14357-0028</t>
  </si>
  <si>
    <t>14357-0027</t>
  </si>
  <si>
    <t>14357-0026</t>
  </si>
  <si>
    <t>14357-0025</t>
  </si>
  <si>
    <t>14357-0024</t>
  </si>
  <si>
    <t>14357-0023</t>
  </si>
  <si>
    <t>14357-0022</t>
  </si>
  <si>
    <t>14357-0021</t>
  </si>
  <si>
    <t>14357-0020</t>
  </si>
  <si>
    <t>14357-0019</t>
  </si>
  <si>
    <t>14357-0018</t>
  </si>
  <si>
    <t>14357-0017</t>
  </si>
  <si>
    <t>14357-0016</t>
  </si>
  <si>
    <t>14357-0015</t>
  </si>
  <si>
    <t>14357-0014</t>
  </si>
  <si>
    <t>14357-0013</t>
  </si>
  <si>
    <t>14357-0012</t>
  </si>
  <si>
    <t>14357-0011</t>
  </si>
  <si>
    <t>14357-0010</t>
  </si>
  <si>
    <t>14357-0092</t>
  </si>
  <si>
    <t>14357-0007</t>
  </si>
  <si>
    <t>14357-0006</t>
  </si>
  <si>
    <t>14357-0005</t>
  </si>
  <si>
    <t>14357-0004</t>
  </si>
  <si>
    <t>14357-0003</t>
  </si>
  <si>
    <t>14357-0002</t>
  </si>
  <si>
    <t>14357-0001</t>
  </si>
  <si>
    <t>Bomet</t>
  </si>
  <si>
    <t>14177-0103</t>
  </si>
  <si>
    <t>14177-0102</t>
  </si>
  <si>
    <t>14177-0101</t>
  </si>
  <si>
    <t>14177-0100</t>
  </si>
  <si>
    <t>14177-0099</t>
  </si>
  <si>
    <t>14177-0098</t>
  </si>
  <si>
    <t>14177-0097</t>
  </si>
  <si>
    <t>14177-0096</t>
  </si>
  <si>
    <t>14177-0095</t>
  </si>
  <si>
    <t>14177-0094</t>
  </si>
  <si>
    <t>14177-0093</t>
  </si>
  <si>
    <t>14177-0092</t>
  </si>
  <si>
    <t>14177-0091</t>
  </si>
  <si>
    <t>14177-0090</t>
  </si>
  <si>
    <t>14177-0089</t>
  </si>
  <si>
    <t>14177-0088</t>
  </si>
  <si>
    <t>14177-0087</t>
  </si>
  <si>
    <t>14177-0086</t>
  </si>
  <si>
    <t>14177-0085</t>
  </si>
  <si>
    <t>14177-0084</t>
  </si>
  <si>
    <t>14177-0083</t>
  </si>
  <si>
    <t>14177-0082</t>
  </si>
  <si>
    <t>14177-0081</t>
  </si>
  <si>
    <t>14177-0079</t>
  </si>
  <si>
    <t>14177-0078</t>
  </si>
  <si>
    <t>Kakamega</t>
  </si>
  <si>
    <t>14177-0077</t>
  </si>
  <si>
    <t>14177-0076</t>
  </si>
  <si>
    <t>14177-0075</t>
  </si>
  <si>
    <t>14177-0074</t>
  </si>
  <si>
    <t>14177-0073</t>
  </si>
  <si>
    <t>14177-0072</t>
  </si>
  <si>
    <t>14177-0071</t>
  </si>
  <si>
    <t>14177-0070</t>
  </si>
  <si>
    <t>14177-0069</t>
  </si>
  <si>
    <t>14177-0068</t>
  </si>
  <si>
    <t>14177-0067</t>
  </si>
  <si>
    <t>14177-0066</t>
  </si>
  <si>
    <t>Siaya</t>
  </si>
  <si>
    <t>14177-0064</t>
  </si>
  <si>
    <t>14177-0063</t>
  </si>
  <si>
    <t>14177-0062</t>
  </si>
  <si>
    <t>14177-0061</t>
  </si>
  <si>
    <t>14177-0060</t>
  </si>
  <si>
    <t>14177-0059</t>
  </si>
  <si>
    <t>14177-0058</t>
  </si>
  <si>
    <t>14177-0057</t>
  </si>
  <si>
    <t>14177-0056</t>
  </si>
  <si>
    <t>14177-0055</t>
  </si>
  <si>
    <t>14177-0054</t>
  </si>
  <si>
    <t>14177-0053</t>
  </si>
  <si>
    <t>14177-0052</t>
  </si>
  <si>
    <t>14177-0051</t>
  </si>
  <si>
    <t>14177-0050</t>
  </si>
  <si>
    <t>14177-0049</t>
  </si>
  <si>
    <t>14177-0048</t>
  </si>
  <si>
    <t>14177-0047</t>
  </si>
  <si>
    <t>14177-0046</t>
  </si>
  <si>
    <t>14177-0045</t>
  </si>
  <si>
    <t>14177-0044</t>
  </si>
  <si>
    <t>14177-0043</t>
  </si>
  <si>
    <t>14177-0042</t>
  </si>
  <si>
    <t>14177-0041</t>
  </si>
  <si>
    <t>14177-0040</t>
  </si>
  <si>
    <t>14177-0039</t>
  </si>
  <si>
    <t>14177-0038</t>
  </si>
  <si>
    <t>14177-0037</t>
  </si>
  <si>
    <t>14177-0036</t>
  </si>
  <si>
    <t>14177-0035</t>
  </si>
  <si>
    <t>14177-0034</t>
  </si>
  <si>
    <t>14177-0033</t>
  </si>
  <si>
    <t>14177-0032</t>
  </si>
  <si>
    <t>14177-0031</t>
  </si>
  <si>
    <t>14177-0030</t>
  </si>
  <si>
    <t>14177-0029</t>
  </si>
  <si>
    <t>14177-0028</t>
  </si>
  <si>
    <t>14177-0027</t>
  </si>
  <si>
    <t>14177-0026</t>
  </si>
  <si>
    <t>14177-0025</t>
  </si>
  <si>
    <t>14177-0024</t>
  </si>
  <si>
    <t>14177-0023</t>
  </si>
  <si>
    <t>14177-0022</t>
  </si>
  <si>
    <t>14177-0021</t>
  </si>
  <si>
    <t>14177-0020</t>
  </si>
  <si>
    <t>14177-0019</t>
  </si>
  <si>
    <t>14177-0018</t>
  </si>
  <si>
    <t>14177-0017</t>
  </si>
  <si>
    <t>14177-0016</t>
  </si>
  <si>
    <t>14177-0015</t>
  </si>
  <si>
    <t>14177-0014</t>
  </si>
  <si>
    <t>14177-0013</t>
  </si>
  <si>
    <t>14177-0012</t>
  </si>
  <si>
    <t>14177-0011</t>
  </si>
  <si>
    <t>14177-0010</t>
  </si>
  <si>
    <t>14177-0009</t>
  </si>
  <si>
    <t>14177-0008</t>
  </si>
  <si>
    <t>14177-0007</t>
  </si>
  <si>
    <t>14177-0006</t>
  </si>
  <si>
    <t>14177-0005</t>
  </si>
  <si>
    <t>14177-0004</t>
  </si>
  <si>
    <t>14177-0003</t>
  </si>
  <si>
    <t>14177-0002</t>
  </si>
  <si>
    <t>14177-0001</t>
  </si>
  <si>
    <t>13908-0055</t>
  </si>
  <si>
    <t>13908-0054</t>
  </si>
  <si>
    <t>13908-0053</t>
  </si>
  <si>
    <t>13908-0052</t>
  </si>
  <si>
    <t>13908-0051</t>
  </si>
  <si>
    <t>13908-0050</t>
  </si>
  <si>
    <t>13908-0049</t>
  </si>
  <si>
    <t>13908-0048</t>
  </si>
  <si>
    <t>13908-0047</t>
  </si>
  <si>
    <t>13908-0046</t>
  </si>
  <si>
    <t>13908-0045</t>
  </si>
  <si>
    <t>13908-0044</t>
  </si>
  <si>
    <t>13908-0043</t>
  </si>
  <si>
    <t>13908-0042</t>
  </si>
  <si>
    <t>13908-0041</t>
  </si>
  <si>
    <t>13908-0040</t>
  </si>
  <si>
    <t>13908-0039</t>
  </si>
  <si>
    <t>13908-0038</t>
  </si>
  <si>
    <t>13908-0037</t>
  </si>
  <si>
    <t>13908-0036</t>
  </si>
  <si>
    <t>13908-0035</t>
  </si>
  <si>
    <t>13908-0034</t>
  </si>
  <si>
    <t>Trans-Nzoia</t>
  </si>
  <si>
    <t>13908-0056</t>
  </si>
  <si>
    <t>13908-0033</t>
  </si>
  <si>
    <t>13908-0032</t>
  </si>
  <si>
    <t>13908-0031</t>
  </si>
  <si>
    <t>13908-0030</t>
  </si>
  <si>
    <t>13908-0029</t>
  </si>
  <si>
    <t>13908-0028</t>
  </si>
  <si>
    <t>13908-0027</t>
  </si>
  <si>
    <t>13908-0026</t>
  </si>
  <si>
    <t>13908-0025</t>
  </si>
  <si>
    <t>13908-0024</t>
  </si>
  <si>
    <t>13908-0023</t>
  </si>
  <si>
    <t>13908-0021</t>
  </si>
  <si>
    <t>13908-0020</t>
  </si>
  <si>
    <t>13908-0019</t>
  </si>
  <si>
    <t>13908-0018</t>
  </si>
  <si>
    <t>13908-0017</t>
  </si>
  <si>
    <t>13908-0016</t>
  </si>
  <si>
    <t>13908-0015</t>
  </si>
  <si>
    <t>13908-0014</t>
  </si>
  <si>
    <t>13908-0013</t>
  </si>
  <si>
    <t>13908-0012</t>
  </si>
  <si>
    <t>13908-0011</t>
  </si>
  <si>
    <t>13908-0010</t>
  </si>
  <si>
    <t>13908-0009</t>
  </si>
  <si>
    <t>13908-0008</t>
  </si>
  <si>
    <t>13908-0007</t>
  </si>
  <si>
    <t>13908-0006</t>
  </si>
  <si>
    <t>13908-0005</t>
  </si>
  <si>
    <t>13908-0004</t>
  </si>
  <si>
    <t>13908-0003</t>
  </si>
  <si>
    <t>13908-0002</t>
  </si>
  <si>
    <t>13908-0001</t>
  </si>
  <si>
    <t>&lt;0.04</t>
  </si>
  <si>
    <t>&lt;0.02</t>
  </si>
  <si>
    <t>&lt;0.8</t>
  </si>
  <si>
    <t>&lt;0.3</t>
  </si>
  <si>
    <t>&lt;0.2</t>
  </si>
  <si>
    <t>&lt;0.008</t>
  </si>
  <si>
    <t>&lt;0.07</t>
  </si>
  <si>
    <t>&lt;0.6</t>
  </si>
  <si>
    <t>1/2 DL applied</t>
  </si>
  <si>
    <t>g/L</t>
  </si>
  <si>
    <t>mOsmols</t>
  </si>
  <si>
    <t>Specific Gravity</t>
  </si>
  <si>
    <t>Creatinine</t>
  </si>
  <si>
    <t xml:space="preserve">Osmolality </t>
  </si>
  <si>
    <t>LAT</t>
  </si>
  <si>
    <t>LONG</t>
  </si>
  <si>
    <t>County</t>
  </si>
  <si>
    <t>Age</t>
  </si>
  <si>
    <t>Gender</t>
  </si>
  <si>
    <t>Collection ID</t>
  </si>
  <si>
    <t>LIMS ID</t>
  </si>
  <si>
    <t>Contents page for Supplementary Tables</t>
  </si>
  <si>
    <t>Human urinary biomonitoring data-Kenya</t>
  </si>
  <si>
    <t>Supplementary Table 1: Certified Reference Material data and limits of detection</t>
  </si>
  <si>
    <t>Supplementary Table 1</t>
  </si>
  <si>
    <t>Supplementary Table 2</t>
  </si>
  <si>
    <t>Supplementary Table 3</t>
  </si>
  <si>
    <t>Supplementary Table 4</t>
  </si>
  <si>
    <t>Supplementary Table 5</t>
  </si>
  <si>
    <t>Measurement performance data for reference materials and LOD</t>
  </si>
  <si>
    <t>Full dataset including outliers</t>
  </si>
  <si>
    <t>Dataset with outliers removed (Creatinine &lt;0.3 and &gt; 3.0 g/L</t>
  </si>
  <si>
    <t>Descriptive statistics by County administrative area</t>
  </si>
  <si>
    <t>Descriptive statistics by Age</t>
  </si>
  <si>
    <t>Descriptive statistics by Gender</t>
  </si>
  <si>
    <t>Supplementary Table 6</t>
  </si>
  <si>
    <t>&lt;0.3 g/L</t>
  </si>
  <si>
    <t>&gt;3.0 g/L</t>
  </si>
  <si>
    <t>LIMS_ID</t>
  </si>
  <si>
    <t>Collection_ID</t>
  </si>
  <si>
    <t>Specific_Gravity</t>
  </si>
  <si>
    <t>Homa_Bay</t>
  </si>
  <si>
    <t>nr</t>
  </si>
  <si>
    <t>BOMET</t>
  </si>
  <si>
    <t>Osmolality</t>
  </si>
  <si>
    <t>n</t>
  </si>
  <si>
    <t>mean</t>
  </si>
  <si>
    <t>sd</t>
  </si>
  <si>
    <t>median</t>
  </si>
  <si>
    <t>trimmed</t>
  </si>
  <si>
    <t>mad</t>
  </si>
  <si>
    <t>min</t>
  </si>
  <si>
    <t>max</t>
  </si>
  <si>
    <t>range</t>
  </si>
  <si>
    <t>skew</t>
  </si>
  <si>
    <t>kurtosis</t>
  </si>
  <si>
    <t>se</t>
  </si>
  <si>
    <t>BUNGOMA</t>
  </si>
  <si>
    <t>BUSIA</t>
  </si>
  <si>
    <t>KAKAMEGA</t>
  </si>
  <si>
    <t>KERICHO</t>
  </si>
  <si>
    <t>KISII</t>
  </si>
  <si>
    <t>KISUMU</t>
  </si>
  <si>
    <t>NANDI</t>
  </si>
  <si>
    <t>SAIYA</t>
  </si>
  <si>
    <t>VIHAGA</t>
  </si>
  <si>
    <t>18-24</t>
  </si>
  <si>
    <t>25-34</t>
  </si>
  <si>
    <t>35-44</t>
  </si>
  <si>
    <t>45-54</t>
  </si>
  <si>
    <t>55-64</t>
  </si>
  <si>
    <t>&gt;65</t>
  </si>
  <si>
    <t>FEMALE</t>
  </si>
  <si>
    <t>MALE</t>
  </si>
  <si>
    <t>Supplementary Table 5: Descriptive statistics according to Age</t>
  </si>
  <si>
    <t>Supplementary Table 4: Descriptive statistics according to County administrative area</t>
  </si>
  <si>
    <t>(Based on creatinine outliers &lt;0.3 and &gt;3.0 g/L)</t>
  </si>
  <si>
    <t>Supplementary Table 3: Urinary concentrations with creatinine outliers removed</t>
  </si>
  <si>
    <t>Supplementary Table 2: Urinary concentration data including outliers for &lt;0.3 and &gt;3.0 g/L creatinine</t>
  </si>
  <si>
    <t>µg/L</t>
  </si>
  <si>
    <t>(creatinine outliers removed, urinary concentrations µg/L)</t>
  </si>
  <si>
    <t>Recovery (%)</t>
  </si>
  <si>
    <t>Precision (%RSD)</t>
  </si>
  <si>
    <t>Mean</t>
  </si>
  <si>
    <t>Reference Value</t>
  </si>
  <si>
    <t>STDEV</t>
  </si>
  <si>
    <t xml:space="preserve">* Sb, Cs, Ba reference values for information only, Pb within 0.36 to 1.08 ug/L range </t>
  </si>
  <si>
    <t>P.25</t>
  </si>
  <si>
    <t>P.75</t>
  </si>
  <si>
    <t>P.90</t>
  </si>
  <si>
    <t>740 (645-871)</t>
  </si>
  <si>
    <t>78 (68-93)</t>
  </si>
  <si>
    <t>1551 (1332-1852)</t>
  </si>
  <si>
    <t>314 (258-394)</t>
  </si>
  <si>
    <t>21 (19-24)</t>
  </si>
  <si>
    <t>14.7 (12.3-18.0)</t>
  </si>
  <si>
    <t>22.1 (18.1-27.9)</t>
  </si>
  <si>
    <t>0.35 (0.31-0.39)</t>
  </si>
  <si>
    <t>0.44 (0.36-0.58)</t>
  </si>
  <si>
    <t>0.48 (0.39-0.61)</t>
  </si>
  <si>
    <t>8.2 (7.0-9.9)</t>
  </si>
  <si>
    <t>17.2 (13.3-23.3)</t>
  </si>
  <si>
    <t>1.8 (1.5-2.1)</t>
  </si>
  <si>
    <t>663 (566-807)</t>
  </si>
  <si>
    <t>103 (85-133)</t>
  </si>
  <si>
    <t>2030 (1681-2560)</t>
  </si>
  <si>
    <t>379 (290-529)</t>
  </si>
  <si>
    <t>29 (25-36)</t>
  </si>
  <si>
    <t>16.2 (12.2-22.8)</t>
  </si>
  <si>
    <t>23.6 (17.7-33.5)</t>
  </si>
  <si>
    <t>0.22 (0.20-0.26)</t>
  </si>
  <si>
    <t>1.27 (0.85-2.11)</t>
  </si>
  <si>
    <t>0.43 (0.33-0.58)</t>
  </si>
  <si>
    <t>7.4 (6.0-9.6)</t>
  </si>
  <si>
    <t>8.2 (6.1-11.9)</t>
  </si>
  <si>
    <t>2.2 (1.7-2.9)</t>
  </si>
  <si>
    <t>Supplementary Table 6: Descriptive statistics, including RV95s values according to gender</t>
  </si>
  <si>
    <t>RV95s (95% CI)</t>
  </si>
  <si>
    <r>
      <t>µmol L</t>
    </r>
    <r>
      <rPr>
        <vertAlign val="superscript"/>
        <sz val="11"/>
        <rFont val="Calibri"/>
        <family val="2"/>
        <scheme val="minor"/>
      </rPr>
      <t>-1</t>
    </r>
  </si>
  <si>
    <t>HOMA BAY</t>
  </si>
  <si>
    <t>TANS NZOIA</t>
  </si>
  <si>
    <t>USAIN GHISU</t>
  </si>
  <si>
    <t>Duplicate urine collections</t>
  </si>
  <si>
    <t>%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</si>
</sst>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"/>
    <numFmt numFmtId="166" formatCode="0.0000"/>
    <numFmt numFmtId="167" formatCode="[&gt;=10]00.0;[&gt;=1]0.00;0.000"/>
    <numFmt numFmtId="168" formatCode="[&gt;=10]00;[&gt;=1]0.0;0.00"/>
    <numFmt numFmtId="169" formatCode="0.000000"/>
    <numFmt numFmtId="170" formatCode="[&gt;=100]0;[&gt;=10]0;0"/>
    <numFmt numFmtId="171" formatCode="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6">
    <xf numFmtId="0" fontId="0" fillId="0" borderId="0" xfId="0"/>
    <xf numFmtId="1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1" fillId="0" borderId="0" xfId="0" applyFont="1" applyBorder="1"/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/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" fillId="0" borderId="0" xfId="0" applyFont="1"/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7" fillId="0" borderId="0" xfId="0" applyFont="1"/>
    <xf numFmtId="2" fontId="0" fillId="0" borderId="0" xfId="0" applyNumberFormat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/>
    <xf numFmtId="2" fontId="0" fillId="0" borderId="0" xfId="0" applyNumberFormat="1" applyAlignment="1"/>
    <xf numFmtId="1" fontId="0" fillId="0" borderId="0" xfId="0" applyNumberFormat="1" applyAlignment="1"/>
    <xf numFmtId="2" fontId="1" fillId="0" borderId="0" xfId="0" applyNumberFormat="1" applyFont="1"/>
    <xf numFmtId="2" fontId="7" fillId="0" borderId="0" xfId="0" applyNumberFormat="1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Border="1"/>
    <xf numFmtId="1" fontId="0" fillId="0" borderId="0" xfId="0" applyNumberFormat="1" applyFont="1" applyBorder="1"/>
    <xf numFmtId="0" fontId="0" fillId="0" borderId="0" xfId="0" applyFont="1" applyFill="1" applyAlignment="1">
      <alignment horizontal="center"/>
    </xf>
    <xf numFmtId="169" fontId="3" fillId="0" borderId="0" xfId="0" applyNumberFormat="1" applyFont="1" applyFill="1"/>
    <xf numFmtId="0" fontId="0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Border="1"/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/>
    <xf numFmtId="164" fontId="0" fillId="0" borderId="0" xfId="0" applyNumberFormat="1" applyFont="1"/>
    <xf numFmtId="0" fontId="0" fillId="0" borderId="0" xfId="0" applyFont="1" applyFill="1" applyBorder="1" applyAlignment="1">
      <alignment horizontal="left" vertical="top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167" fontId="3" fillId="0" borderId="0" xfId="0" applyNumberFormat="1" applyFont="1" applyAlignment="1">
      <alignment horizontal="right"/>
    </xf>
    <xf numFmtId="167" fontId="3" fillId="0" borderId="0" xfId="1" applyNumberFormat="1" applyFont="1" applyFill="1" applyAlignment="1">
      <alignment horizontal="right"/>
    </xf>
    <xf numFmtId="170" fontId="3" fillId="0" borderId="0" xfId="1" applyNumberFormat="1" applyFont="1" applyFill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center" vertical="center"/>
    </xf>
    <xf numFmtId="167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top"/>
    </xf>
    <xf numFmtId="1" fontId="3" fillId="0" borderId="2" xfId="0" applyNumberFormat="1" applyFont="1" applyFill="1" applyBorder="1" applyAlignment="1">
      <alignment horizontal="right" vertical="top"/>
    </xf>
    <xf numFmtId="2" fontId="3" fillId="0" borderId="2" xfId="0" applyNumberFormat="1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/>
    <xf numFmtId="169" fontId="0" fillId="0" borderId="0" xfId="0" applyNumberFormat="1" applyFont="1" applyFill="1"/>
    <xf numFmtId="164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166" fontId="0" fillId="0" borderId="0" xfId="0" applyNumberFormat="1" applyFont="1" applyFill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3" fillId="0" borderId="0" xfId="1" applyNumberFormat="1" applyFont="1" applyFill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67" fontId="11" fillId="3" borderId="0" xfId="0" applyNumberFormat="1" applyFont="1" applyFill="1" applyAlignment="1">
      <alignment horizontal="right"/>
    </xf>
    <xf numFmtId="167" fontId="9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9" fontId="0" fillId="0" borderId="0" xfId="0" applyNumberFormat="1" applyFont="1"/>
    <xf numFmtId="0" fontId="0" fillId="0" borderId="1" xfId="0" applyFont="1" applyFill="1" applyBorder="1"/>
    <xf numFmtId="171" fontId="0" fillId="0" borderId="0" xfId="0" applyNumberFormat="1" applyFont="1"/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top"/>
    </xf>
    <xf numFmtId="0" fontId="2" fillId="0" borderId="0" xfId="0" applyFont="1" applyBorder="1"/>
    <xf numFmtId="0" fontId="1" fillId="0" borderId="0" xfId="0" applyFont="1" applyAlignment="1">
      <alignment horizontal="left"/>
    </xf>
    <xf numFmtId="167" fontId="9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</cellXfs>
  <cellStyles count="2">
    <cellStyle name="Normal" xfId="0" builtinId="0"/>
    <cellStyle name="Normal_full suite PBET spreadsheet" xfId="1" xr:uid="{00000000-0005-0000-0000-000001000000}"/>
  </cellStyles>
  <dxfs count="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F14" sqref="F14"/>
    </sheetView>
  </sheetViews>
  <sheetFormatPr defaultRowHeight="15" x14ac:dyDescent="0.25"/>
  <cols>
    <col min="1" max="1" width="49.28515625" bestFit="1" customWidth="1"/>
    <col min="2" max="2" width="59.85546875" bestFit="1" customWidth="1"/>
  </cols>
  <sheetData>
    <row r="1" spans="1:2" ht="18.75" x14ac:dyDescent="0.3">
      <c r="A1" s="25" t="s">
        <v>451</v>
      </c>
    </row>
    <row r="3" spans="1:2" ht="15.75" x14ac:dyDescent="0.25">
      <c r="A3" s="22" t="s">
        <v>450</v>
      </c>
    </row>
    <row r="6" spans="1:2" x14ac:dyDescent="0.25">
      <c r="A6" t="s">
        <v>453</v>
      </c>
      <c r="B6" t="s">
        <v>458</v>
      </c>
    </row>
    <row r="7" spans="1:2" x14ac:dyDescent="0.25">
      <c r="A7" t="s">
        <v>454</v>
      </c>
      <c r="B7" t="s">
        <v>459</v>
      </c>
    </row>
    <row r="8" spans="1:2" x14ac:dyDescent="0.25">
      <c r="A8" t="s">
        <v>455</v>
      </c>
      <c r="B8" t="s">
        <v>460</v>
      </c>
    </row>
    <row r="9" spans="1:2" x14ac:dyDescent="0.25">
      <c r="A9" t="s">
        <v>456</v>
      </c>
      <c r="B9" t="s">
        <v>461</v>
      </c>
    </row>
    <row r="10" spans="1:2" x14ac:dyDescent="0.25">
      <c r="A10" t="s">
        <v>457</v>
      </c>
      <c r="B10" t="s">
        <v>462</v>
      </c>
    </row>
    <row r="11" spans="1:2" x14ac:dyDescent="0.25">
      <c r="A11" t="s">
        <v>464</v>
      </c>
      <c r="B11" t="s">
        <v>463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136"/>
  <sheetViews>
    <sheetView tabSelected="1" zoomScale="85" zoomScaleNormal="8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67" sqref="A67:A135"/>
    </sheetView>
  </sheetViews>
  <sheetFormatPr defaultRowHeight="15" x14ac:dyDescent="0.25"/>
  <cols>
    <col min="1" max="1" width="21.28515625" style="9" customWidth="1"/>
    <col min="2" max="2" width="16" style="9" bestFit="1" customWidth="1"/>
    <col min="3" max="3" width="11.5703125" style="19" bestFit="1" customWidth="1"/>
    <col min="4" max="4" width="10.7109375" style="19" bestFit="1" customWidth="1"/>
    <col min="5" max="5" width="12.7109375" style="19" bestFit="1" customWidth="1"/>
    <col min="6" max="6" width="15.140625" style="19" bestFit="1" customWidth="1"/>
    <col min="7" max="7" width="10.85546875" style="19" bestFit="1" customWidth="1"/>
    <col min="8" max="19" width="9.28515625" style="19" bestFit="1" customWidth="1"/>
    <col min="20" max="20" width="9.140625" style="9"/>
    <col min="21" max="21" width="9.28515625" style="9" bestFit="1" customWidth="1"/>
    <col min="22" max="22" width="9.7109375" style="9" bestFit="1" customWidth="1"/>
    <col min="23" max="39" width="9.28515625" style="9" bestFit="1" customWidth="1"/>
    <col min="40" max="16384" width="9.140625" style="9"/>
  </cols>
  <sheetData>
    <row r="1" spans="1:71" x14ac:dyDescent="0.25">
      <c r="A1" s="16" t="s">
        <v>452</v>
      </c>
    </row>
    <row r="5" spans="1:71" x14ac:dyDescent="0.25">
      <c r="A5" s="42" t="s">
        <v>515</v>
      </c>
      <c r="B5" s="15"/>
      <c r="C5" s="10"/>
      <c r="D5" s="10"/>
      <c r="E5" s="10"/>
      <c r="F5" s="21"/>
      <c r="G5" s="89" t="s">
        <v>35</v>
      </c>
      <c r="H5" s="89" t="s">
        <v>34</v>
      </c>
      <c r="I5" s="89" t="s">
        <v>33</v>
      </c>
      <c r="J5" s="90" t="s">
        <v>32</v>
      </c>
      <c r="K5" s="90" t="s">
        <v>31</v>
      </c>
      <c r="L5" s="90" t="s">
        <v>30</v>
      </c>
      <c r="M5" s="89" t="s">
        <v>29</v>
      </c>
      <c r="N5" s="89" t="s">
        <v>28</v>
      </c>
      <c r="O5" s="90" t="s">
        <v>27</v>
      </c>
      <c r="P5" s="89" t="s">
        <v>26</v>
      </c>
      <c r="Q5" s="89" t="s">
        <v>25</v>
      </c>
      <c r="R5" s="90" t="s">
        <v>24</v>
      </c>
      <c r="S5" s="90" t="s">
        <v>23</v>
      </c>
      <c r="T5" s="65"/>
      <c r="U5" s="64"/>
      <c r="V5" s="65"/>
      <c r="W5" s="65"/>
      <c r="X5" s="66"/>
      <c r="Y5" s="65"/>
      <c r="Z5" s="65"/>
      <c r="AA5" s="65"/>
      <c r="AB5" s="65"/>
      <c r="AC5" s="65"/>
      <c r="AD5" s="65"/>
      <c r="AE5" s="65"/>
      <c r="AF5" s="66"/>
      <c r="AG5" s="64"/>
      <c r="AH5" s="64"/>
      <c r="AI5" s="65"/>
      <c r="AJ5" s="64"/>
      <c r="AK5" s="64"/>
      <c r="AL5" s="65"/>
      <c r="AM5" s="64"/>
      <c r="AN5" s="23"/>
      <c r="AO5" s="23"/>
      <c r="AP5" s="64"/>
      <c r="AQ5" s="66"/>
      <c r="AR5" s="64"/>
      <c r="AS5" s="65"/>
      <c r="AT5" s="64"/>
      <c r="AU5" s="64"/>
      <c r="AV5" s="65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65"/>
      <c r="BN5" s="65"/>
      <c r="BO5" s="64"/>
      <c r="BP5" s="31"/>
      <c r="BQ5" s="31"/>
      <c r="BR5" s="23"/>
      <c r="BS5" s="23"/>
    </row>
    <row r="6" spans="1:71" x14ac:dyDescent="0.25">
      <c r="A6" s="15"/>
      <c r="B6" s="15"/>
      <c r="C6" s="10"/>
      <c r="D6" s="10"/>
      <c r="E6" s="10"/>
      <c r="F6" s="21"/>
      <c r="G6" s="68" t="s">
        <v>508</v>
      </c>
      <c r="H6" s="68" t="s">
        <v>508</v>
      </c>
      <c r="I6" s="68" t="s">
        <v>508</v>
      </c>
      <c r="J6" s="68" t="s">
        <v>508</v>
      </c>
      <c r="K6" s="68" t="s">
        <v>508</v>
      </c>
      <c r="L6" s="68" t="s">
        <v>508</v>
      </c>
      <c r="M6" s="68" t="s">
        <v>508</v>
      </c>
      <c r="N6" s="68" t="s">
        <v>508</v>
      </c>
      <c r="O6" s="68" t="s">
        <v>508</v>
      </c>
      <c r="P6" s="68" t="s">
        <v>508</v>
      </c>
      <c r="Q6" s="68" t="s">
        <v>508</v>
      </c>
      <c r="R6" s="68" t="s">
        <v>508</v>
      </c>
      <c r="S6" s="68" t="s">
        <v>508</v>
      </c>
      <c r="T6" s="64"/>
      <c r="U6" s="68"/>
      <c r="V6" s="67"/>
      <c r="W6" s="67"/>
      <c r="X6" s="68"/>
      <c r="Y6" s="67"/>
      <c r="Z6" s="67"/>
      <c r="AA6" s="67"/>
      <c r="AB6" s="67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23"/>
      <c r="AO6" s="23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31"/>
      <c r="BQ6" s="31"/>
      <c r="BR6" s="23"/>
      <c r="BS6" s="23"/>
    </row>
    <row r="7" spans="1:71" x14ac:dyDescent="0.25">
      <c r="A7" s="19" t="s">
        <v>22</v>
      </c>
      <c r="B7" s="10">
        <v>14177</v>
      </c>
      <c r="C7" s="10"/>
      <c r="D7" s="10"/>
      <c r="E7" s="10"/>
      <c r="F7" s="21"/>
      <c r="G7" s="68">
        <v>114.53334712907461</v>
      </c>
      <c r="H7" s="68">
        <v>17.13536646428302</v>
      </c>
      <c r="I7" s="68">
        <v>371.48756972714477</v>
      </c>
      <c r="J7" s="68">
        <v>45.051114058533912</v>
      </c>
      <c r="K7" s="68">
        <v>19.846910720533579</v>
      </c>
      <c r="L7" s="68">
        <v>1.5389307325764801</v>
      </c>
      <c r="M7" s="68">
        <v>156.8379845043392</v>
      </c>
      <c r="N7" s="68">
        <v>0.22264770132880726</v>
      </c>
      <c r="O7" s="68">
        <v>0.27204766506373612</v>
      </c>
      <c r="P7" s="68">
        <v>7.7096956809925761</v>
      </c>
      <c r="Q7" s="68">
        <v>6.196532496121959</v>
      </c>
      <c r="R7" s="68">
        <v>47.396923732696486</v>
      </c>
      <c r="S7" s="68">
        <v>0.53320651340578551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23"/>
      <c r="AO7" s="23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31"/>
      <c r="BQ7" s="31"/>
      <c r="BR7" s="23"/>
      <c r="BS7" s="23"/>
    </row>
    <row r="8" spans="1:71" x14ac:dyDescent="0.25">
      <c r="A8" s="19" t="s">
        <v>21</v>
      </c>
      <c r="B8" s="10">
        <v>14177</v>
      </c>
      <c r="C8" s="10"/>
      <c r="D8" s="10"/>
      <c r="E8" s="10"/>
      <c r="F8" s="21"/>
      <c r="G8" s="68">
        <v>116.61786832817421</v>
      </c>
      <c r="H8" s="68">
        <v>17.033445625933378</v>
      </c>
      <c r="I8" s="68">
        <v>370.80823980968086</v>
      </c>
      <c r="J8" s="68">
        <v>45.063746400288515</v>
      </c>
      <c r="K8" s="68">
        <v>18.726006082800961</v>
      </c>
      <c r="L8" s="68">
        <v>1.5185761643604259</v>
      </c>
      <c r="M8" s="68">
        <v>158.06818040809719</v>
      </c>
      <c r="N8" s="68">
        <v>0.20329390711471729</v>
      </c>
      <c r="O8" s="68">
        <v>0.26021187327875217</v>
      </c>
      <c r="P8" s="68">
        <v>7.9636440754116364</v>
      </c>
      <c r="Q8" s="68">
        <v>6.2559287148814589</v>
      </c>
      <c r="R8" s="68">
        <v>46.643599140405094</v>
      </c>
      <c r="S8" s="68">
        <v>0.53774820674583546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23"/>
      <c r="AO8" s="23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31"/>
      <c r="BQ8" s="31"/>
      <c r="BR8" s="23"/>
      <c r="BS8" s="23"/>
    </row>
    <row r="9" spans="1:71" x14ac:dyDescent="0.25">
      <c r="A9" s="19" t="s">
        <v>20</v>
      </c>
      <c r="B9" s="10">
        <v>14177</v>
      </c>
      <c r="C9" s="10"/>
      <c r="D9" s="10"/>
      <c r="E9" s="10"/>
      <c r="F9" s="21"/>
      <c r="G9" s="68">
        <v>115.2633353874218</v>
      </c>
      <c r="H9" s="68">
        <v>16.186847825156878</v>
      </c>
      <c r="I9" s="68">
        <v>364.15831461107689</v>
      </c>
      <c r="J9" s="68">
        <v>45.329441007738112</v>
      </c>
      <c r="K9" s="68">
        <v>18.043825289923902</v>
      </c>
      <c r="L9" s="68">
        <v>1.4507228677209998</v>
      </c>
      <c r="M9" s="68">
        <v>154.47608203785597</v>
      </c>
      <c r="N9" s="68">
        <v>0.14671949574481508</v>
      </c>
      <c r="O9" s="68">
        <v>0.24265885443229412</v>
      </c>
      <c r="P9" s="68">
        <v>7.8703773894195166</v>
      </c>
      <c r="Q9" s="68">
        <v>6.6194728174639197</v>
      </c>
      <c r="R9" s="68">
        <v>46.762533460197488</v>
      </c>
      <c r="S9" s="68">
        <v>0.55305576685387359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23"/>
      <c r="AO9" s="23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31"/>
      <c r="BQ9" s="31"/>
      <c r="BR9" s="23"/>
      <c r="BS9" s="23"/>
    </row>
    <row r="10" spans="1:71" x14ac:dyDescent="0.25">
      <c r="A10" s="19" t="s">
        <v>19</v>
      </c>
      <c r="B10" s="10">
        <v>14177</v>
      </c>
      <c r="C10" s="10"/>
      <c r="D10" s="10"/>
      <c r="E10" s="10"/>
      <c r="F10" s="21"/>
      <c r="G10" s="68">
        <v>110.8027120902242</v>
      </c>
      <c r="H10" s="68">
        <v>17.246161167266539</v>
      </c>
      <c r="I10" s="68">
        <v>365.32353963236682</v>
      </c>
      <c r="J10" s="68">
        <v>45.165170029831913</v>
      </c>
      <c r="K10" s="68">
        <v>18.304786125902119</v>
      </c>
      <c r="L10" s="68">
        <v>1.4212103189411998</v>
      </c>
      <c r="M10" s="68">
        <v>156.59978675270116</v>
      </c>
      <c r="N10" s="68">
        <v>0.14822279062495589</v>
      </c>
      <c r="O10" s="68">
        <v>0.27356027256702614</v>
      </c>
      <c r="P10" s="68">
        <v>8.0360211288823162</v>
      </c>
      <c r="Q10" s="68">
        <v>6.5610329703996193</v>
      </c>
      <c r="R10" s="68">
        <v>49.416920903958086</v>
      </c>
      <c r="S10" s="68">
        <v>0.56080368143945358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23"/>
      <c r="AO10" s="23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31"/>
      <c r="BQ10" s="31"/>
      <c r="BR10" s="23"/>
      <c r="BS10" s="23"/>
    </row>
    <row r="11" spans="1:71" x14ac:dyDescent="0.25">
      <c r="A11" s="19" t="s">
        <v>18</v>
      </c>
      <c r="B11" s="10">
        <v>14177</v>
      </c>
      <c r="C11" s="10"/>
      <c r="D11" s="10"/>
      <c r="E11" s="10"/>
      <c r="F11" s="21"/>
      <c r="G11" s="68">
        <v>116.08532631961421</v>
      </c>
      <c r="H11" s="68">
        <v>17.956242694625217</v>
      </c>
      <c r="I11" s="68">
        <v>378.89012942903884</v>
      </c>
      <c r="J11" s="68">
        <v>45.466204739943308</v>
      </c>
      <c r="K11" s="68">
        <v>18.496668639955761</v>
      </c>
      <c r="L11" s="68">
        <v>1.4898513550199319</v>
      </c>
      <c r="M11" s="68">
        <v>160.37105477781878</v>
      </c>
      <c r="N11" s="68">
        <v>0.1666566782850441</v>
      </c>
      <c r="O11" s="68">
        <v>0.29896935389538409</v>
      </c>
      <c r="P11" s="68">
        <v>8.0708581030665574</v>
      </c>
      <c r="Q11" s="68">
        <v>6.6655980220310793</v>
      </c>
      <c r="R11" s="68">
        <v>48.672097488777688</v>
      </c>
      <c r="S11" s="68">
        <v>0.55522131169376954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23"/>
      <c r="AO11" s="23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31"/>
      <c r="BQ11" s="31"/>
      <c r="BR11" s="23"/>
      <c r="BS11" s="23"/>
    </row>
    <row r="12" spans="1:71" x14ac:dyDescent="0.25">
      <c r="A12" s="19" t="s">
        <v>17</v>
      </c>
      <c r="B12" s="10">
        <v>14177</v>
      </c>
      <c r="C12" s="10"/>
      <c r="D12" s="10"/>
      <c r="E12" s="10"/>
      <c r="F12" s="21"/>
      <c r="G12" s="68">
        <v>114.64605802869441</v>
      </c>
      <c r="H12" s="68">
        <v>17.744395720756998</v>
      </c>
      <c r="I12" s="68">
        <v>382.11138711954681</v>
      </c>
      <c r="J12" s="68">
        <v>44.032564774470309</v>
      </c>
      <c r="K12" s="68">
        <v>17.812621642861121</v>
      </c>
      <c r="L12" s="68">
        <v>1.398689698961084</v>
      </c>
      <c r="M12" s="68">
        <v>162.97340013369219</v>
      </c>
      <c r="N12" s="68">
        <v>0.1309184747294983</v>
      </c>
      <c r="O12" s="68">
        <v>0.30659282188142212</v>
      </c>
      <c r="P12" s="68">
        <v>7.9655215507312773</v>
      </c>
      <c r="Q12" s="68">
        <v>6.2907439015184181</v>
      </c>
      <c r="R12" s="68">
        <v>48.295177639402091</v>
      </c>
      <c r="S12" s="68">
        <v>0.54014540322161553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23"/>
      <c r="AO12" s="23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31"/>
      <c r="BQ12" s="31"/>
      <c r="BR12" s="23"/>
      <c r="BS12" s="23"/>
    </row>
    <row r="13" spans="1:71" x14ac:dyDescent="0.25">
      <c r="A13" s="19" t="s">
        <v>16</v>
      </c>
      <c r="B13" s="10">
        <v>14177</v>
      </c>
      <c r="C13" s="10"/>
      <c r="D13" s="10"/>
      <c r="E13" s="10"/>
      <c r="F13" s="21"/>
      <c r="G13" s="68">
        <v>115.58335975363221</v>
      </c>
      <c r="H13" s="68">
        <v>18.355053146240017</v>
      </c>
      <c r="I13" s="68">
        <v>401.5536041309648</v>
      </c>
      <c r="J13" s="68">
        <v>42.039999076670512</v>
      </c>
      <c r="K13" s="68">
        <v>23.386894829930039</v>
      </c>
      <c r="L13" s="68">
        <v>1.4177729436726918</v>
      </c>
      <c r="M13" s="68">
        <v>158.31491732800799</v>
      </c>
      <c r="N13" s="68">
        <v>0.19411736720349326</v>
      </c>
      <c r="O13" s="68">
        <v>0.24958657148338811</v>
      </c>
      <c r="P13" s="68">
        <v>6.4916803723335565</v>
      </c>
      <c r="Q13" s="68">
        <v>5.5557860380615187</v>
      </c>
      <c r="R13" s="68">
        <v>37.574516891504487</v>
      </c>
      <c r="S13" s="68">
        <v>0.5473074477494595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23"/>
      <c r="AO13" s="23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31"/>
      <c r="BQ13" s="31"/>
      <c r="BR13" s="23"/>
      <c r="BS13" s="23"/>
    </row>
    <row r="14" spans="1:71" x14ac:dyDescent="0.25">
      <c r="A14" s="19" t="s">
        <v>15</v>
      </c>
      <c r="B14" s="10">
        <v>14177</v>
      </c>
      <c r="C14" s="10"/>
      <c r="D14" s="10"/>
      <c r="E14" s="10"/>
      <c r="F14" s="21"/>
      <c r="G14" s="68">
        <v>114.73717672895742</v>
      </c>
      <c r="H14" s="68" t="s">
        <v>13</v>
      </c>
      <c r="I14" s="68" t="s">
        <v>13</v>
      </c>
      <c r="J14" s="68" t="s">
        <v>13</v>
      </c>
      <c r="K14" s="68" t="s">
        <v>13</v>
      </c>
      <c r="L14" s="68" t="s">
        <v>13</v>
      </c>
      <c r="M14" s="68" t="s">
        <v>13</v>
      </c>
      <c r="N14" s="68" t="s">
        <v>13</v>
      </c>
      <c r="O14" s="68" t="s">
        <v>13</v>
      </c>
      <c r="P14" s="68" t="s">
        <v>13</v>
      </c>
      <c r="Q14" s="68" t="s">
        <v>13</v>
      </c>
      <c r="R14" s="68" t="s">
        <v>13</v>
      </c>
      <c r="S14" s="68" t="s">
        <v>13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23"/>
      <c r="AO14" s="23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31"/>
      <c r="BQ14" s="31"/>
      <c r="BR14" s="23"/>
      <c r="BS14" s="23"/>
    </row>
    <row r="15" spans="1:71" x14ac:dyDescent="0.25">
      <c r="A15" s="19" t="s">
        <v>14</v>
      </c>
      <c r="B15" s="10">
        <v>14177</v>
      </c>
      <c r="C15" s="10"/>
      <c r="D15" s="10"/>
      <c r="E15" s="10"/>
      <c r="F15" s="21"/>
      <c r="G15" s="68">
        <v>115.8933675751702</v>
      </c>
      <c r="H15" s="68" t="s">
        <v>13</v>
      </c>
      <c r="I15" s="68" t="s">
        <v>13</v>
      </c>
      <c r="J15" s="68" t="s">
        <v>13</v>
      </c>
      <c r="K15" s="68" t="s">
        <v>13</v>
      </c>
      <c r="L15" s="68" t="s">
        <v>13</v>
      </c>
      <c r="M15" s="68" t="s">
        <v>13</v>
      </c>
      <c r="N15" s="68" t="s">
        <v>13</v>
      </c>
      <c r="O15" s="68" t="s">
        <v>13</v>
      </c>
      <c r="P15" s="68" t="s">
        <v>13</v>
      </c>
      <c r="Q15" s="68" t="s">
        <v>13</v>
      </c>
      <c r="R15" s="68" t="s">
        <v>13</v>
      </c>
      <c r="S15" s="68" t="s">
        <v>13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23"/>
      <c r="AO15" s="23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31"/>
      <c r="BQ15" s="31"/>
      <c r="BR15" s="23"/>
      <c r="BS15" s="23"/>
    </row>
    <row r="16" spans="1:71" x14ac:dyDescent="0.25">
      <c r="A16" s="19"/>
      <c r="B16" s="3" t="s">
        <v>512</v>
      </c>
      <c r="C16" s="3"/>
      <c r="D16" s="3"/>
      <c r="E16" s="3"/>
      <c r="F16" s="40"/>
      <c r="G16" s="112">
        <f>AVERAGE(G7:G15)</f>
        <v>114.90695014899592</v>
      </c>
      <c r="H16" s="112">
        <f t="shared" ref="H16:S16" si="0">AVERAGE(H7:H15)</f>
        <v>17.379644663466006</v>
      </c>
      <c r="I16" s="112">
        <f t="shared" si="0"/>
        <v>376.33325492283132</v>
      </c>
      <c r="J16" s="112">
        <f t="shared" si="0"/>
        <v>44.592605726782367</v>
      </c>
      <c r="K16" s="112">
        <f t="shared" si="0"/>
        <v>19.231101904558212</v>
      </c>
      <c r="L16" s="112">
        <f t="shared" si="0"/>
        <v>1.4622505830361161</v>
      </c>
      <c r="M16" s="112">
        <f t="shared" si="0"/>
        <v>158.23448656321605</v>
      </c>
      <c r="N16" s="112">
        <f t="shared" si="0"/>
        <v>0.17322520214733303</v>
      </c>
      <c r="O16" s="112">
        <f t="shared" si="0"/>
        <v>0.27194677322885757</v>
      </c>
      <c r="P16" s="112">
        <f t="shared" si="0"/>
        <v>7.729685471548204</v>
      </c>
      <c r="Q16" s="112">
        <f t="shared" si="0"/>
        <v>6.3064421372111381</v>
      </c>
      <c r="R16" s="112">
        <f t="shared" si="0"/>
        <v>46.394538465277343</v>
      </c>
      <c r="S16" s="112">
        <f t="shared" si="0"/>
        <v>0.54678404730139896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23"/>
      <c r="AO16" s="23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31"/>
      <c r="BQ16" s="31"/>
      <c r="BR16" s="23"/>
      <c r="BS16" s="23"/>
    </row>
    <row r="17" spans="1:71" x14ac:dyDescent="0.25">
      <c r="A17" s="19"/>
      <c r="B17" s="10" t="s">
        <v>514</v>
      </c>
      <c r="C17" s="10"/>
      <c r="D17" s="10"/>
      <c r="E17" s="10"/>
      <c r="F17" s="21"/>
      <c r="G17" s="68">
        <f>STDEV(G7:G16)</f>
        <v>1.5970322517284539</v>
      </c>
      <c r="H17" s="68">
        <f t="shared" ref="H17:S17" si="1">STDEV(H7:H16)</f>
        <v>0.65868246035135058</v>
      </c>
      <c r="I17" s="68">
        <f t="shared" si="1"/>
        <v>11.948938341910912</v>
      </c>
      <c r="J17" s="68">
        <f t="shared" si="1"/>
        <v>1.1272964720429133</v>
      </c>
      <c r="K17" s="68">
        <f t="shared" si="1"/>
        <v>1.8017500333994234</v>
      </c>
      <c r="L17" s="68">
        <f t="shared" si="1"/>
        <v>5.0213340493006089E-2</v>
      </c>
      <c r="M17" s="68">
        <f t="shared" si="1"/>
        <v>2.5580243061628885</v>
      </c>
      <c r="N17" s="68">
        <f t="shared" si="1"/>
        <v>3.1495738371267755E-2</v>
      </c>
      <c r="O17" s="68">
        <f t="shared" si="1"/>
        <v>2.213158957160747E-2</v>
      </c>
      <c r="P17" s="68">
        <f t="shared" si="1"/>
        <v>0.51733465504585374</v>
      </c>
      <c r="Q17" s="68">
        <f t="shared" si="1"/>
        <v>0.35257428752333581</v>
      </c>
      <c r="R17" s="68">
        <f t="shared" si="1"/>
        <v>3.7211654914580983</v>
      </c>
      <c r="S17" s="68">
        <f t="shared" si="1"/>
        <v>9.391587591454505E-3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23"/>
      <c r="AO17" s="23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31"/>
      <c r="BQ17" s="31"/>
      <c r="BR17" s="23"/>
      <c r="BS17" s="23"/>
    </row>
    <row r="18" spans="1:71" x14ac:dyDescent="0.25">
      <c r="A18" s="19"/>
      <c r="B18" s="19" t="s">
        <v>513</v>
      </c>
      <c r="C18" s="10"/>
      <c r="D18" s="10"/>
      <c r="E18" s="10"/>
      <c r="F18" s="21"/>
      <c r="G18" s="68">
        <v>105</v>
      </c>
      <c r="H18" s="68">
        <v>15.8</v>
      </c>
      <c r="I18" s="68">
        <v>334</v>
      </c>
      <c r="J18" s="68">
        <v>47.1</v>
      </c>
      <c r="K18" s="68">
        <v>20</v>
      </c>
      <c r="L18" s="68">
        <v>1.6</v>
      </c>
      <c r="M18" s="68">
        <v>158</v>
      </c>
      <c r="N18" s="68">
        <v>0.19</v>
      </c>
      <c r="O18" s="68">
        <v>0.32</v>
      </c>
      <c r="P18" s="68">
        <v>7.2</v>
      </c>
      <c r="Q18" s="68"/>
      <c r="R18" s="68"/>
      <c r="S18" s="68">
        <v>0.72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23"/>
      <c r="AO18" s="23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31"/>
      <c r="BQ18" s="31"/>
      <c r="BR18" s="23"/>
      <c r="BS18" s="23"/>
    </row>
    <row r="19" spans="1:71" x14ac:dyDescent="0.25">
      <c r="A19" s="19"/>
      <c r="B19" s="41" t="s">
        <v>510</v>
      </c>
      <c r="C19" s="10"/>
      <c r="D19" s="10"/>
      <c r="E19" s="10"/>
      <c r="F19" s="21"/>
      <c r="G19" s="113">
        <f>G16/G18*100</f>
        <v>109.43519061809135</v>
      </c>
      <c r="H19" s="113">
        <f t="shared" ref="H19:S19" si="2">H16/H18*100</f>
        <v>109.99775103459497</v>
      </c>
      <c r="I19" s="113">
        <f t="shared" si="2"/>
        <v>112.67462722240458</v>
      </c>
      <c r="J19" s="113">
        <f t="shared" si="2"/>
        <v>94.676445279792716</v>
      </c>
      <c r="K19" s="113">
        <f t="shared" si="2"/>
        <v>96.155509522791064</v>
      </c>
      <c r="L19" s="113">
        <f t="shared" si="2"/>
        <v>91.390661439757253</v>
      </c>
      <c r="M19" s="113">
        <f t="shared" si="2"/>
        <v>100.14840921722535</v>
      </c>
      <c r="N19" s="113">
        <f t="shared" si="2"/>
        <v>91.171159024912114</v>
      </c>
      <c r="O19" s="113">
        <f t="shared" si="2"/>
        <v>84.983366634017983</v>
      </c>
      <c r="P19" s="113">
        <f t="shared" si="2"/>
        <v>107.35674266039172</v>
      </c>
      <c r="Q19" s="113"/>
      <c r="R19" s="113"/>
      <c r="S19" s="113">
        <f t="shared" si="2"/>
        <v>75.94222879186097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23"/>
      <c r="AO19" s="23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31"/>
      <c r="BQ19" s="31"/>
      <c r="BR19" s="23"/>
      <c r="BS19" s="23"/>
    </row>
    <row r="20" spans="1:71" x14ac:dyDescent="0.25">
      <c r="A20" s="15"/>
      <c r="B20" s="15" t="s">
        <v>511</v>
      </c>
      <c r="C20" s="10"/>
      <c r="D20" s="10"/>
      <c r="E20" s="10"/>
      <c r="F20" s="21"/>
      <c r="G20" s="114">
        <f>G17/G16*100</f>
        <v>1.3898482638845053</v>
      </c>
      <c r="H20" s="114">
        <f t="shared" ref="H20:S20" si="3">H17/H16*100</f>
        <v>3.789965060309755</v>
      </c>
      <c r="I20" s="114">
        <f t="shared" si="3"/>
        <v>3.1750949950891503</v>
      </c>
      <c r="J20" s="114">
        <f t="shared" si="3"/>
        <v>2.5279896827510524</v>
      </c>
      <c r="K20" s="114">
        <f t="shared" si="3"/>
        <v>9.3689381000699044</v>
      </c>
      <c r="L20" s="114">
        <f t="shared" si="3"/>
        <v>3.433976438480645</v>
      </c>
      <c r="M20" s="114">
        <f t="shared" si="3"/>
        <v>1.6166035367649993</v>
      </c>
      <c r="N20" s="114">
        <f t="shared" si="3"/>
        <v>18.181960812191591</v>
      </c>
      <c r="O20" s="114">
        <f t="shared" si="3"/>
        <v>8.1382063514990008</v>
      </c>
      <c r="P20" s="114">
        <f t="shared" si="3"/>
        <v>6.6928293130436414</v>
      </c>
      <c r="Q20" s="114">
        <f t="shared" si="3"/>
        <v>5.5907004274719743</v>
      </c>
      <c r="R20" s="114">
        <f t="shared" si="3"/>
        <v>8.0206972944522281</v>
      </c>
      <c r="S20" s="114">
        <f t="shared" si="3"/>
        <v>1.7176045346980768</v>
      </c>
      <c r="T20" s="64"/>
      <c r="U20" s="64"/>
      <c r="V20" s="67"/>
      <c r="W20" s="67"/>
      <c r="X20" s="64"/>
      <c r="Y20" s="67"/>
      <c r="Z20" s="67"/>
      <c r="AA20" s="67"/>
      <c r="AB20" s="67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23"/>
      <c r="AO20" s="23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31"/>
      <c r="BQ20" s="31"/>
      <c r="BR20" s="23"/>
      <c r="BS20" s="23"/>
    </row>
    <row r="21" spans="1:71" s="52" customFormat="1" x14ac:dyDescent="0.25">
      <c r="A21" s="48" t="s">
        <v>12</v>
      </c>
      <c r="B21" s="48">
        <v>14357</v>
      </c>
      <c r="C21" s="48"/>
      <c r="D21" s="48"/>
      <c r="E21" s="48"/>
      <c r="F21" s="49"/>
      <c r="G21" s="115">
        <v>118.95774901156801</v>
      </c>
      <c r="H21" s="115">
        <v>18.927419348461811</v>
      </c>
      <c r="I21" s="115">
        <v>457.79196138147285</v>
      </c>
      <c r="J21" s="115">
        <v>44.30309403975108</v>
      </c>
      <c r="K21" s="115">
        <v>20.444723454764212</v>
      </c>
      <c r="L21" s="115">
        <v>1.5401022301630185</v>
      </c>
      <c r="M21" s="115">
        <v>153.34769066438503</v>
      </c>
      <c r="N21" s="115">
        <v>0.16157132923442552</v>
      </c>
      <c r="O21" s="115">
        <v>0.28209823182541593</v>
      </c>
      <c r="P21" s="115">
        <v>8.0442988429106563</v>
      </c>
      <c r="Q21" s="115">
        <v>6.5444317102178529</v>
      </c>
      <c r="R21" s="115">
        <v>61.411330048775625</v>
      </c>
      <c r="S21" s="115">
        <v>0.64820858687427352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50"/>
      <c r="AO21" s="50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51"/>
      <c r="BQ21" s="51"/>
      <c r="BR21" s="50"/>
      <c r="BS21" s="50"/>
    </row>
    <row r="22" spans="1:71" x14ac:dyDescent="0.25">
      <c r="A22" s="10" t="s">
        <v>11</v>
      </c>
      <c r="B22" s="10">
        <v>14357</v>
      </c>
      <c r="C22" s="10"/>
      <c r="D22" s="10"/>
      <c r="E22" s="10"/>
      <c r="F22" s="21"/>
      <c r="G22" s="68">
        <v>114.38779757737223</v>
      </c>
      <c r="H22" s="68">
        <v>19.195570375489911</v>
      </c>
      <c r="I22" s="68">
        <v>451.33944811059786</v>
      </c>
      <c r="J22" s="68">
        <v>44.845751139981772</v>
      </c>
      <c r="K22" s="68">
        <v>20.589921504667508</v>
      </c>
      <c r="L22" s="68">
        <v>1.5336860192071282</v>
      </c>
      <c r="M22" s="68">
        <v>149.65723333518403</v>
      </c>
      <c r="N22" s="68">
        <v>0.17958591641365251</v>
      </c>
      <c r="O22" s="68">
        <v>0.27984252056268294</v>
      </c>
      <c r="P22" s="68">
        <v>8.169759328952594</v>
      </c>
      <c r="Q22" s="68">
        <v>6.8793896831145425</v>
      </c>
      <c r="R22" s="68">
        <v>61.846129447755018</v>
      </c>
      <c r="S22" s="68">
        <v>0.63501313024656236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23"/>
      <c r="AO22" s="23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31"/>
      <c r="BQ22" s="31"/>
      <c r="BR22" s="23"/>
      <c r="BS22" s="23"/>
    </row>
    <row r="23" spans="1:71" x14ac:dyDescent="0.25">
      <c r="A23" s="10" t="s">
        <v>10</v>
      </c>
      <c r="B23" s="10">
        <v>14357</v>
      </c>
      <c r="C23" s="10"/>
      <c r="D23" s="10"/>
      <c r="E23" s="10"/>
      <c r="F23" s="21"/>
      <c r="G23" s="68">
        <v>109.97847386367283</v>
      </c>
      <c r="H23" s="68">
        <v>19.622345679257812</v>
      </c>
      <c r="I23" s="68">
        <v>456.99470770435778</v>
      </c>
      <c r="J23" s="68">
        <v>44.815691686174873</v>
      </c>
      <c r="K23" s="68">
        <v>20.688900943374012</v>
      </c>
      <c r="L23" s="68">
        <v>1.5988523835961885</v>
      </c>
      <c r="M23" s="68">
        <v>153.66843455712802</v>
      </c>
      <c r="N23" s="68">
        <v>0.16855678882921854</v>
      </c>
      <c r="O23" s="68">
        <v>0.30580495515785394</v>
      </c>
      <c r="P23" s="68">
        <v>8.1366621036132152</v>
      </c>
      <c r="Q23" s="68">
        <v>6.869674258725933</v>
      </c>
      <c r="R23" s="68">
        <v>60.707249141080723</v>
      </c>
      <c r="S23" s="68">
        <v>0.5963144913177596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23"/>
      <c r="AO23" s="23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31"/>
      <c r="BQ23" s="31"/>
      <c r="BR23" s="23"/>
      <c r="BS23" s="23"/>
    </row>
    <row r="24" spans="1:71" x14ac:dyDescent="0.25">
      <c r="A24" s="10" t="s">
        <v>9</v>
      </c>
      <c r="B24" s="10">
        <v>14357</v>
      </c>
      <c r="C24" s="10"/>
      <c r="D24" s="10"/>
      <c r="E24" s="10"/>
      <c r="F24" s="21"/>
      <c r="G24" s="68">
        <v>113.47179396996643</v>
      </c>
      <c r="H24" s="68">
        <v>19.50317458803481</v>
      </c>
      <c r="I24" s="68">
        <v>470.85613523444783</v>
      </c>
      <c r="J24" s="68">
        <v>45.356483367821582</v>
      </c>
      <c r="K24" s="68">
        <v>20.568457910766011</v>
      </c>
      <c r="L24" s="68">
        <v>1.5145334078698887</v>
      </c>
      <c r="M24" s="68">
        <v>155.59360511809402</v>
      </c>
      <c r="N24" s="68">
        <v>0.16541466789145254</v>
      </c>
      <c r="O24" s="68">
        <v>0.31755972562380785</v>
      </c>
      <c r="P24" s="68">
        <v>8.107655455842055</v>
      </c>
      <c r="Q24" s="68">
        <v>6.5200151056642932</v>
      </c>
      <c r="R24" s="68">
        <v>63.250932697100318</v>
      </c>
      <c r="S24" s="68">
        <v>0.63282443865727345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23"/>
      <c r="AO24" s="23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31"/>
      <c r="BQ24" s="31"/>
      <c r="BR24" s="23"/>
      <c r="BS24" s="23"/>
    </row>
    <row r="25" spans="1:71" x14ac:dyDescent="0.25">
      <c r="A25" s="10" t="s">
        <v>8</v>
      </c>
      <c r="B25" s="10">
        <v>14357</v>
      </c>
      <c r="C25" s="10"/>
      <c r="D25" s="10"/>
      <c r="E25" s="10"/>
      <c r="F25" s="21"/>
      <c r="G25" s="68">
        <v>113.04555750712682</v>
      </c>
      <c r="H25" s="68">
        <v>18.994693852401813</v>
      </c>
      <c r="I25" s="68">
        <v>459.43171254052487</v>
      </c>
      <c r="J25" s="68">
        <v>45.946871030765379</v>
      </c>
      <c r="K25" s="68">
        <v>20.678367478749312</v>
      </c>
      <c r="L25" s="68">
        <v>1.5294784711575085</v>
      </c>
      <c r="M25" s="68">
        <v>152.40975395442402</v>
      </c>
      <c r="N25" s="68">
        <v>0.19967822128768653</v>
      </c>
      <c r="O25" s="68">
        <v>0.31659310665142792</v>
      </c>
      <c r="P25" s="68">
        <v>8.4172322756726548</v>
      </c>
      <c r="Q25" s="68">
        <v>6.9394469378178538</v>
      </c>
      <c r="R25" s="68">
        <v>61.258356600108819</v>
      </c>
      <c r="S25" s="68">
        <v>0.62783650629927945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23"/>
      <c r="AO25" s="23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31"/>
      <c r="BQ25" s="31"/>
      <c r="BR25" s="23"/>
      <c r="BS25" s="23"/>
    </row>
    <row r="26" spans="1:71" x14ac:dyDescent="0.25">
      <c r="A26" s="10" t="s">
        <v>7</v>
      </c>
      <c r="B26" s="10">
        <v>14357</v>
      </c>
      <c r="C26" s="10"/>
      <c r="D26" s="10"/>
      <c r="E26" s="10"/>
      <c r="F26" s="21"/>
      <c r="G26" s="68">
        <v>113.31956278087682</v>
      </c>
      <c r="H26" s="68">
        <v>18.806279901625413</v>
      </c>
      <c r="I26" s="68">
        <v>456.91846882113589</v>
      </c>
      <c r="J26" s="68">
        <v>45.046279184541476</v>
      </c>
      <c r="K26" s="68">
        <v>20.230475227862712</v>
      </c>
      <c r="L26" s="68">
        <v>1.4143704948377782</v>
      </c>
      <c r="M26" s="68">
        <v>152.81818395070101</v>
      </c>
      <c r="N26" s="68">
        <v>0.13681350779746448</v>
      </c>
      <c r="O26" s="68">
        <v>0.28916557872199594</v>
      </c>
      <c r="P26" s="68">
        <v>8.2931504832388541</v>
      </c>
      <c r="Q26" s="68">
        <v>6.6764481448393829</v>
      </c>
      <c r="R26" s="68">
        <v>64.047219220836922</v>
      </c>
      <c r="S26" s="68">
        <v>0.63534208472589948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23"/>
      <c r="AO26" s="23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31"/>
      <c r="BQ26" s="31"/>
      <c r="BR26" s="23"/>
      <c r="BS26" s="23"/>
    </row>
    <row r="27" spans="1:71" x14ac:dyDescent="0.25">
      <c r="A27" s="10" t="s">
        <v>6</v>
      </c>
      <c r="B27" s="10">
        <v>14357</v>
      </c>
      <c r="C27" s="10"/>
      <c r="D27" s="10"/>
      <c r="E27" s="10"/>
      <c r="F27" s="21"/>
      <c r="G27" s="68" t="s">
        <v>13</v>
      </c>
      <c r="H27" s="68">
        <v>18.952734154832612</v>
      </c>
      <c r="I27" s="68">
        <v>453.07175334828884</v>
      </c>
      <c r="J27" s="68">
        <v>45.589408625835276</v>
      </c>
      <c r="K27" s="68">
        <v>20.083458935042209</v>
      </c>
      <c r="L27" s="68">
        <v>1.4835098570553185</v>
      </c>
      <c r="M27" s="68">
        <v>152.46428809107402</v>
      </c>
      <c r="N27" s="68">
        <v>0.18314327913928152</v>
      </c>
      <c r="O27" s="68">
        <v>0.29405508348585896</v>
      </c>
      <c r="P27" s="68">
        <v>8.2740219649573845</v>
      </c>
      <c r="Q27" s="68">
        <v>6.6637930392863733</v>
      </c>
      <c r="R27" s="68">
        <v>61.877946645566723</v>
      </c>
      <c r="S27" s="68">
        <v>0.63676682038502241</v>
      </c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23"/>
      <c r="AO27" s="23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31"/>
      <c r="BQ27" s="31"/>
      <c r="BR27" s="23"/>
      <c r="BS27" s="23"/>
    </row>
    <row r="28" spans="1:71" x14ac:dyDescent="0.25">
      <c r="A28" s="10" t="s">
        <v>5</v>
      </c>
      <c r="B28" s="10">
        <v>14357</v>
      </c>
      <c r="C28" s="10"/>
      <c r="D28" s="10"/>
      <c r="E28" s="10"/>
      <c r="F28" s="21"/>
      <c r="G28" s="68" t="s">
        <v>13</v>
      </c>
      <c r="H28" s="68">
        <v>18.72709391673331</v>
      </c>
      <c r="I28" s="68">
        <v>447.07069615280579</v>
      </c>
      <c r="J28" s="68">
        <v>44.830045603729175</v>
      </c>
      <c r="K28" s="68">
        <v>19.88045955619031</v>
      </c>
      <c r="L28" s="68">
        <v>1.4933883751590384</v>
      </c>
      <c r="M28" s="68">
        <v>147.81236106587701</v>
      </c>
      <c r="N28" s="68">
        <v>0.14502975180654651</v>
      </c>
      <c r="O28" s="68">
        <v>0.29278902277945895</v>
      </c>
      <c r="P28" s="68">
        <v>8.2896613045744658</v>
      </c>
      <c r="Q28" s="68">
        <v>6.6154878959271235</v>
      </c>
      <c r="R28" s="68">
        <v>61.295363767520513</v>
      </c>
      <c r="S28" s="68">
        <v>0.61754436581033956</v>
      </c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23"/>
      <c r="AO28" s="23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31"/>
      <c r="BQ28" s="31"/>
      <c r="BR28" s="23"/>
      <c r="BS28" s="23"/>
    </row>
    <row r="29" spans="1:71" x14ac:dyDescent="0.25">
      <c r="A29" s="19"/>
      <c r="B29" s="3" t="s">
        <v>512</v>
      </c>
      <c r="C29" s="3"/>
      <c r="D29" s="3"/>
      <c r="E29" s="3"/>
      <c r="F29" s="40"/>
      <c r="G29" s="112">
        <f>AVERAGE(G21:G28)</f>
        <v>113.86015578509718</v>
      </c>
      <c r="H29" s="112">
        <f t="shared" ref="H29:S29" si="4">AVERAGE(H21:H28)</f>
        <v>19.091163977104685</v>
      </c>
      <c r="I29" s="112">
        <f t="shared" si="4"/>
        <v>456.68436041170395</v>
      </c>
      <c r="J29" s="112">
        <f t="shared" si="4"/>
        <v>45.091703084825077</v>
      </c>
      <c r="K29" s="112">
        <f t="shared" si="4"/>
        <v>20.395595626427035</v>
      </c>
      <c r="L29" s="112">
        <f t="shared" si="4"/>
        <v>1.5134901548807336</v>
      </c>
      <c r="M29" s="112">
        <f t="shared" si="4"/>
        <v>152.22144384210839</v>
      </c>
      <c r="N29" s="112">
        <f t="shared" si="4"/>
        <v>0.16747418279996601</v>
      </c>
      <c r="O29" s="112">
        <f t="shared" si="4"/>
        <v>0.29723852810106277</v>
      </c>
      <c r="P29" s="112">
        <f t="shared" si="4"/>
        <v>8.2165552199702354</v>
      </c>
      <c r="Q29" s="112">
        <f t="shared" si="4"/>
        <v>6.7135858469491696</v>
      </c>
      <c r="R29" s="112">
        <f t="shared" si="4"/>
        <v>61.961815946093083</v>
      </c>
      <c r="S29" s="112">
        <f t="shared" si="4"/>
        <v>0.62873130303955127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23"/>
      <c r="AO29" s="23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31"/>
      <c r="BQ29" s="31"/>
      <c r="BR29" s="23"/>
      <c r="BS29" s="23"/>
    </row>
    <row r="30" spans="1:71" x14ac:dyDescent="0.25">
      <c r="A30" s="19"/>
      <c r="B30" s="10" t="s">
        <v>514</v>
      </c>
      <c r="C30" s="10"/>
      <c r="D30" s="10"/>
      <c r="E30" s="10"/>
      <c r="F30" s="21"/>
      <c r="G30" s="68">
        <f>STDEV(G21:G29)</f>
        <v>2.6595097653754745</v>
      </c>
      <c r="H30" s="68">
        <f t="shared" ref="H30:S30" si="5">STDEV(H21:H29)</f>
        <v>0.30244730731762126</v>
      </c>
      <c r="I30" s="68">
        <f t="shared" si="5"/>
        <v>6.5555949885185809</v>
      </c>
      <c r="J30" s="68">
        <f t="shared" si="5"/>
        <v>0.48454082194379061</v>
      </c>
      <c r="K30" s="68">
        <f t="shared" si="5"/>
        <v>0.2797553887378062</v>
      </c>
      <c r="L30" s="68">
        <f t="shared" si="5"/>
        <v>4.9733171808244013E-2</v>
      </c>
      <c r="M30" s="68">
        <f t="shared" si="5"/>
        <v>2.2693447551451631</v>
      </c>
      <c r="N30" s="68">
        <f t="shared" si="5"/>
        <v>1.9083374826189884E-2</v>
      </c>
      <c r="O30" s="68">
        <f t="shared" si="5"/>
        <v>1.3637673145700843E-2</v>
      </c>
      <c r="P30" s="68">
        <f t="shared" si="5"/>
        <v>0.11450394368120928</v>
      </c>
      <c r="Q30" s="68">
        <f t="shared" si="5"/>
        <v>0.15101002914090469</v>
      </c>
      <c r="R30" s="68">
        <f t="shared" si="5"/>
        <v>1.0516137831132053</v>
      </c>
      <c r="S30" s="68">
        <f t="shared" si="5"/>
        <v>1.4665646846111501E-2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23"/>
      <c r="AO30" s="23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31"/>
      <c r="BQ30" s="31"/>
      <c r="BR30" s="23"/>
      <c r="BS30" s="23"/>
    </row>
    <row r="31" spans="1:71" x14ac:dyDescent="0.25">
      <c r="A31" s="10"/>
      <c r="B31" s="19" t="s">
        <v>513</v>
      </c>
      <c r="C31" s="10"/>
      <c r="D31" s="10"/>
      <c r="E31" s="10"/>
      <c r="F31" s="21"/>
      <c r="G31" s="68">
        <v>105</v>
      </c>
      <c r="H31" s="68">
        <v>15.8</v>
      </c>
      <c r="I31" s="68">
        <v>334</v>
      </c>
      <c r="J31" s="68">
        <v>47.1</v>
      </c>
      <c r="K31" s="68">
        <v>20</v>
      </c>
      <c r="L31" s="68">
        <v>1.6</v>
      </c>
      <c r="M31" s="68">
        <v>158</v>
      </c>
      <c r="N31" s="68">
        <v>0.19</v>
      </c>
      <c r="O31" s="68">
        <v>0.32</v>
      </c>
      <c r="P31" s="68">
        <v>7.2</v>
      </c>
      <c r="Q31" s="68"/>
      <c r="R31" s="68"/>
      <c r="S31" s="68">
        <v>0.72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23"/>
      <c r="AO31" s="23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31"/>
      <c r="BQ31" s="31"/>
      <c r="BR31" s="23"/>
      <c r="BS31" s="23"/>
    </row>
    <row r="32" spans="1:71" x14ac:dyDescent="0.25">
      <c r="A32" s="10"/>
      <c r="B32" s="19" t="s">
        <v>510</v>
      </c>
      <c r="C32" s="10"/>
      <c r="D32" s="10"/>
      <c r="E32" s="10"/>
      <c r="F32" s="21"/>
      <c r="G32" s="113">
        <f>G29/G31*100</f>
        <v>108.43824360485445</v>
      </c>
      <c r="H32" s="113">
        <f t="shared" ref="H32" si="6">H29/H31*100</f>
        <v>120.83015175382712</v>
      </c>
      <c r="I32" s="113">
        <f t="shared" ref="I32" si="7">I29/I31*100</f>
        <v>136.73184443464191</v>
      </c>
      <c r="J32" s="113">
        <f t="shared" ref="J32" si="8">J29/J31*100</f>
        <v>95.73609996778147</v>
      </c>
      <c r="K32" s="113">
        <f t="shared" ref="K32" si="9">K29/K31*100</f>
        <v>101.97797813213518</v>
      </c>
      <c r="L32" s="113">
        <f t="shared" ref="L32" si="10">L29/L31*100</f>
        <v>94.593134680045836</v>
      </c>
      <c r="M32" s="113">
        <f t="shared" ref="M32" si="11">M29/M31*100</f>
        <v>96.342685976017961</v>
      </c>
      <c r="N32" s="113">
        <f t="shared" ref="N32" si="12">N29/N31*100</f>
        <v>88.14430673682422</v>
      </c>
      <c r="O32" s="113">
        <f t="shared" ref="O32" si="13">O29/O31*100</f>
        <v>92.887040031582117</v>
      </c>
      <c r="P32" s="113">
        <f t="shared" ref="P32" si="14">P29/P31*100</f>
        <v>114.1188224995866</v>
      </c>
      <c r="Q32" s="113"/>
      <c r="R32" s="113"/>
      <c r="S32" s="113">
        <f t="shared" ref="S32" si="15">S29/S31*100</f>
        <v>87.323792088826565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23"/>
      <c r="AO32" s="23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31"/>
      <c r="BQ32" s="31"/>
      <c r="BR32" s="23"/>
      <c r="BS32" s="23"/>
    </row>
    <row r="33" spans="1:71" x14ac:dyDescent="0.25">
      <c r="A33" s="15"/>
      <c r="B33" s="15" t="s">
        <v>511</v>
      </c>
      <c r="C33" s="10"/>
      <c r="D33" s="10"/>
      <c r="E33" s="10"/>
      <c r="F33" s="21"/>
      <c r="G33" s="114">
        <f>G30/G29*100</f>
        <v>2.3357685988021193</v>
      </c>
      <c r="H33" s="114">
        <f t="shared" ref="H33:S33" si="16">H30/H29*100</f>
        <v>1.5842266489373564</v>
      </c>
      <c r="I33" s="114">
        <f t="shared" si="16"/>
        <v>1.4354761311748598</v>
      </c>
      <c r="J33" s="114">
        <f t="shared" si="16"/>
        <v>1.0745675785017208</v>
      </c>
      <c r="K33" s="114">
        <f t="shared" si="16"/>
        <v>1.3716460840953368</v>
      </c>
      <c r="L33" s="114">
        <f t="shared" si="16"/>
        <v>3.2859924227365127</v>
      </c>
      <c r="M33" s="114">
        <f t="shared" si="16"/>
        <v>1.490818046305644</v>
      </c>
      <c r="N33" s="114">
        <f t="shared" si="16"/>
        <v>11.394815909615986</v>
      </c>
      <c r="O33" s="114">
        <f t="shared" si="16"/>
        <v>4.5881243030055501</v>
      </c>
      <c r="P33" s="114">
        <f t="shared" si="16"/>
        <v>1.3935760256671659</v>
      </c>
      <c r="Q33" s="114">
        <f t="shared" si="16"/>
        <v>2.2493199995279367</v>
      </c>
      <c r="R33" s="114">
        <f t="shared" si="16"/>
        <v>1.6971965186238436</v>
      </c>
      <c r="S33" s="114">
        <f t="shared" si="16"/>
        <v>2.3325778079143831</v>
      </c>
      <c r="T33" s="64"/>
      <c r="U33" s="64"/>
      <c r="V33" s="67"/>
      <c r="W33" s="67"/>
      <c r="X33" s="64"/>
      <c r="Y33" s="67"/>
      <c r="Z33" s="67"/>
      <c r="AA33" s="67"/>
      <c r="AB33" s="67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23"/>
      <c r="AO33" s="2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31"/>
      <c r="BQ33" s="31"/>
      <c r="BR33" s="23"/>
      <c r="BS33" s="23"/>
    </row>
    <row r="34" spans="1:71" s="52" customFormat="1" x14ac:dyDescent="0.25">
      <c r="A34" s="48" t="s">
        <v>12</v>
      </c>
      <c r="B34" s="48">
        <v>14417</v>
      </c>
      <c r="C34" s="48"/>
      <c r="D34" s="48"/>
      <c r="E34" s="48"/>
      <c r="F34" s="48"/>
      <c r="G34" s="115">
        <v>95.581567141773562</v>
      </c>
      <c r="H34" s="115">
        <v>18.304989646341092</v>
      </c>
      <c r="I34" s="115">
        <v>408.83810566779277</v>
      </c>
      <c r="J34" s="115">
        <v>45.207362295498029</v>
      </c>
      <c r="K34" s="115">
        <v>20.347391695896718</v>
      </c>
      <c r="L34" s="115">
        <v>1.7692256186174302</v>
      </c>
      <c r="M34" s="115">
        <v>157.09610275627131</v>
      </c>
      <c r="N34" s="115">
        <v>0.11767509119963301</v>
      </c>
      <c r="O34" s="115">
        <v>0.29546205181226548</v>
      </c>
      <c r="P34" s="115">
        <v>8.6213370283954305</v>
      </c>
      <c r="Q34" s="115">
        <v>6.8085079509215998</v>
      </c>
      <c r="R34" s="115">
        <v>53.92825689316232</v>
      </c>
      <c r="S34" s="115">
        <v>0.57525298797204039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50"/>
      <c r="AO34" s="50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51"/>
      <c r="BQ34" s="51"/>
      <c r="BR34" s="50"/>
      <c r="BS34" s="50"/>
    </row>
    <row r="35" spans="1:71" x14ac:dyDescent="0.25">
      <c r="A35" s="10" t="s">
        <v>11</v>
      </c>
      <c r="B35" s="10">
        <v>14417</v>
      </c>
      <c r="C35" s="10"/>
      <c r="D35" s="10"/>
      <c r="E35" s="10"/>
      <c r="F35" s="10"/>
      <c r="G35" s="68">
        <v>95.562845790472977</v>
      </c>
      <c r="H35" s="68">
        <v>18.857863743469789</v>
      </c>
      <c r="I35" s="68">
        <v>406.3690481775547</v>
      </c>
      <c r="J35" s="68">
        <v>44.498019460027123</v>
      </c>
      <c r="K35" s="68">
        <v>19.912366718739417</v>
      </c>
      <c r="L35" s="68">
        <v>1.6134073550405501</v>
      </c>
      <c r="M35" s="68">
        <v>154.63920332990031</v>
      </c>
      <c r="N35" s="68">
        <v>0.20394075419867899</v>
      </c>
      <c r="O35" s="68">
        <v>0.32369408232824853</v>
      </c>
      <c r="P35" s="68">
        <v>8.5605180587659309</v>
      </c>
      <c r="Q35" s="68">
        <v>7.1322499488506095</v>
      </c>
      <c r="R35" s="68">
        <v>53.99017700583542</v>
      </c>
      <c r="S35" s="68">
        <v>0.57335358079651932</v>
      </c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23"/>
      <c r="AO35" s="23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31"/>
      <c r="BQ35" s="31"/>
      <c r="BR35" s="23"/>
      <c r="BS35" s="23"/>
    </row>
    <row r="36" spans="1:71" x14ac:dyDescent="0.25">
      <c r="A36" s="10" t="s">
        <v>10</v>
      </c>
      <c r="B36" s="10">
        <v>14417</v>
      </c>
      <c r="C36" s="10"/>
      <c r="D36" s="10"/>
      <c r="E36" s="10"/>
      <c r="F36" s="10"/>
      <c r="G36" s="68">
        <v>98.026420879796561</v>
      </c>
      <c r="H36" s="68">
        <v>19.300926196453389</v>
      </c>
      <c r="I36" s="68">
        <v>404.32687250372175</v>
      </c>
      <c r="J36" s="68">
        <v>44.405860700344718</v>
      </c>
      <c r="K36" s="68">
        <v>19.589852651000314</v>
      </c>
      <c r="L36" s="68">
        <v>1.68100521426539</v>
      </c>
      <c r="M36" s="68">
        <v>154.36570511336834</v>
      </c>
      <c r="N36" s="68">
        <v>0.150693217893346</v>
      </c>
      <c r="O36" s="68">
        <v>0.31163889377654952</v>
      </c>
      <c r="P36" s="68">
        <v>8.6455813376481814</v>
      </c>
      <c r="Q36" s="68">
        <v>6.8151473431842593</v>
      </c>
      <c r="R36" s="68">
        <v>53.665026647982017</v>
      </c>
      <c r="S36" s="68">
        <v>0.58872852036023426</v>
      </c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23"/>
      <c r="AO36" s="23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31"/>
      <c r="BQ36" s="31"/>
      <c r="BR36" s="23"/>
      <c r="BS36" s="23"/>
    </row>
    <row r="37" spans="1:71" x14ac:dyDescent="0.25">
      <c r="A37" s="10" t="s">
        <v>9</v>
      </c>
      <c r="B37" s="10">
        <v>14417</v>
      </c>
      <c r="C37" s="10"/>
      <c r="D37" s="10"/>
      <c r="E37" s="10"/>
      <c r="F37" s="21"/>
      <c r="G37" s="68">
        <v>97.244194237391866</v>
      </c>
      <c r="H37" s="68">
        <v>18.46020166227029</v>
      </c>
      <c r="I37" s="68">
        <v>414.50555152590971</v>
      </c>
      <c r="J37" s="68">
        <v>45.237208677471521</v>
      </c>
      <c r="K37" s="68">
        <v>19.796010969515716</v>
      </c>
      <c r="L37" s="68">
        <v>1.7047518725532802</v>
      </c>
      <c r="M37" s="68">
        <v>155.04231781562933</v>
      </c>
      <c r="N37" s="68">
        <v>0.18600503198200902</v>
      </c>
      <c r="O37" s="68">
        <v>0.28381967142807651</v>
      </c>
      <c r="P37" s="68">
        <v>8.5858761720497299</v>
      </c>
      <c r="Q37" s="68">
        <v>6.782451315686199</v>
      </c>
      <c r="R37" s="68">
        <v>53.227615009549723</v>
      </c>
      <c r="S37" s="68">
        <v>0.55816315962117535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23"/>
      <c r="AO37" s="23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31"/>
      <c r="BQ37" s="31"/>
      <c r="BR37" s="23"/>
      <c r="BS37" s="23"/>
    </row>
    <row r="38" spans="1:71" x14ac:dyDescent="0.25">
      <c r="A38" s="10" t="s">
        <v>8</v>
      </c>
      <c r="B38" s="10">
        <v>14417</v>
      </c>
      <c r="C38" s="10"/>
      <c r="D38" s="10"/>
      <c r="E38" s="10"/>
      <c r="F38" s="21"/>
      <c r="G38" s="68">
        <v>96.239366399376564</v>
      </c>
      <c r="H38" s="68">
        <v>18.354302559781789</v>
      </c>
      <c r="I38" s="68">
        <v>421.12424486941671</v>
      </c>
      <c r="J38" s="68">
        <v>44.484130060461425</v>
      </c>
      <c r="K38" s="68">
        <v>19.693668871575117</v>
      </c>
      <c r="L38" s="68">
        <v>1.6552801533949202</v>
      </c>
      <c r="M38" s="68">
        <v>159.86481680934531</v>
      </c>
      <c r="N38" s="68">
        <v>0.19170731866455901</v>
      </c>
      <c r="O38" s="68">
        <v>0.31711975123942854</v>
      </c>
      <c r="P38" s="68">
        <v>8.9012142211743708</v>
      </c>
      <c r="Q38" s="68">
        <v>6.6377177430566894</v>
      </c>
      <c r="R38" s="68">
        <v>54.733311283675519</v>
      </c>
      <c r="S38" s="68">
        <v>0.54625817826478928</v>
      </c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23"/>
      <c r="AO38" s="23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31"/>
      <c r="BQ38" s="31"/>
      <c r="BR38" s="23"/>
      <c r="BS38" s="23"/>
    </row>
    <row r="39" spans="1:71" x14ac:dyDescent="0.25">
      <c r="A39" s="10" t="s">
        <v>7</v>
      </c>
      <c r="B39" s="10">
        <v>14417</v>
      </c>
      <c r="C39" s="10"/>
      <c r="D39" s="10"/>
      <c r="E39" s="10"/>
      <c r="F39" s="21"/>
      <c r="G39" s="68">
        <v>95.236759835951759</v>
      </c>
      <c r="H39" s="68">
        <v>18.58279597409609</v>
      </c>
      <c r="I39" s="68">
        <v>430.59808820737373</v>
      </c>
      <c r="J39" s="68">
        <v>44.979600002057019</v>
      </c>
      <c r="K39" s="68">
        <v>19.494523155220417</v>
      </c>
      <c r="L39" s="68">
        <v>1.6285267190445203</v>
      </c>
      <c r="M39" s="68">
        <v>159.59319104514233</v>
      </c>
      <c r="N39" s="68">
        <v>0.15819526911770398</v>
      </c>
      <c r="O39" s="68">
        <v>0.31916523633257649</v>
      </c>
      <c r="P39" s="68">
        <v>8.4967728943078704</v>
      </c>
      <c r="Q39" s="68">
        <v>6.2430358860228896</v>
      </c>
      <c r="R39" s="68">
        <v>53.376899042816717</v>
      </c>
      <c r="S39" s="68">
        <v>0.56582334947351332</v>
      </c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23"/>
      <c r="AO39" s="23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31"/>
      <c r="BQ39" s="31"/>
      <c r="BR39" s="23"/>
      <c r="BS39" s="23"/>
    </row>
    <row r="40" spans="1:71" x14ac:dyDescent="0.25">
      <c r="A40" s="10" t="s">
        <v>6</v>
      </c>
      <c r="B40" s="10">
        <v>14417</v>
      </c>
      <c r="C40" s="10"/>
      <c r="D40" s="10"/>
      <c r="E40" s="10"/>
      <c r="F40" s="21"/>
      <c r="G40" s="68">
        <v>94.924339610976759</v>
      </c>
      <c r="H40" s="68">
        <v>18.250929692228489</v>
      </c>
      <c r="I40" s="68">
        <v>412.12776054981873</v>
      </c>
      <c r="J40" s="68">
        <v>44.904813840776526</v>
      </c>
      <c r="K40" s="68">
        <v>19.579388059499816</v>
      </c>
      <c r="L40" s="68">
        <v>1.77381033420832</v>
      </c>
      <c r="M40" s="68">
        <v>155.16923199305032</v>
      </c>
      <c r="N40" s="68">
        <v>0.16941081798732699</v>
      </c>
      <c r="O40" s="68">
        <v>0.31020481070120953</v>
      </c>
      <c r="P40" s="68">
        <v>8.9406738977623608</v>
      </c>
      <c r="Q40" s="68">
        <v>6.636363748255989</v>
      </c>
      <c r="R40" s="68">
        <v>56.091571869677026</v>
      </c>
      <c r="S40" s="68">
        <v>0.55424458934451937</v>
      </c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23"/>
      <c r="AO40" s="23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31"/>
      <c r="BQ40" s="31"/>
      <c r="BR40" s="23"/>
      <c r="BS40" s="23"/>
    </row>
    <row r="41" spans="1:71" x14ac:dyDescent="0.25">
      <c r="A41" s="19"/>
      <c r="B41" s="3" t="s">
        <v>512</v>
      </c>
      <c r="C41" s="3"/>
      <c r="D41" s="3"/>
      <c r="E41" s="3"/>
      <c r="F41" s="40"/>
      <c r="G41" s="112">
        <f>AVERAGE(G34:G40)</f>
        <v>96.116499127962854</v>
      </c>
      <c r="H41" s="112">
        <f t="shared" ref="H41:S41" si="17">AVERAGE(H34:H40)</f>
        <v>18.587429924948704</v>
      </c>
      <c r="I41" s="112">
        <f t="shared" si="17"/>
        <v>413.98423878594116</v>
      </c>
      <c r="J41" s="112">
        <f t="shared" si="17"/>
        <v>44.81671357666233</v>
      </c>
      <c r="K41" s="112">
        <f t="shared" si="17"/>
        <v>19.773314588778216</v>
      </c>
      <c r="L41" s="112">
        <f t="shared" si="17"/>
        <v>1.6894296095892016</v>
      </c>
      <c r="M41" s="112">
        <f t="shared" si="17"/>
        <v>156.53865269467246</v>
      </c>
      <c r="N41" s="112">
        <f t="shared" si="17"/>
        <v>0.16823250014903673</v>
      </c>
      <c r="O41" s="112">
        <f t="shared" si="17"/>
        <v>0.30872921394547925</v>
      </c>
      <c r="P41" s="112">
        <f t="shared" si="17"/>
        <v>8.6788533728719806</v>
      </c>
      <c r="Q41" s="112">
        <f t="shared" si="17"/>
        <v>6.7222105622826041</v>
      </c>
      <c r="R41" s="112">
        <f t="shared" si="17"/>
        <v>54.144693964671248</v>
      </c>
      <c r="S41" s="112">
        <f t="shared" si="17"/>
        <v>0.56597490940468453</v>
      </c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23"/>
      <c r="AO41" s="23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31"/>
      <c r="BQ41" s="31"/>
      <c r="BR41" s="23"/>
      <c r="BS41" s="23"/>
    </row>
    <row r="42" spans="1:71" x14ac:dyDescent="0.25">
      <c r="A42" s="19"/>
      <c r="B42" s="10" t="s">
        <v>514</v>
      </c>
      <c r="C42" s="10"/>
      <c r="D42" s="10"/>
      <c r="E42" s="10"/>
      <c r="F42" s="21"/>
      <c r="G42" s="68">
        <f>STDEV(G34:G40)</f>
        <v>1.1344942711882025</v>
      </c>
      <c r="H42" s="68">
        <f t="shared" ref="H42:S42" si="18">STDEV(H34:H40)</f>
        <v>0.37544932413621124</v>
      </c>
      <c r="I42" s="68">
        <f t="shared" si="18"/>
        <v>9.2055825043363626</v>
      </c>
      <c r="J42" s="68">
        <f t="shared" si="18"/>
        <v>0.35230053852079757</v>
      </c>
      <c r="K42" s="68">
        <f t="shared" si="18"/>
        <v>0.29004282170284035</v>
      </c>
      <c r="L42" s="68">
        <f t="shared" si="18"/>
        <v>6.3833092964798194E-2</v>
      </c>
      <c r="M42" s="68">
        <f t="shared" si="18"/>
        <v>2.3504702732327942</v>
      </c>
      <c r="N42" s="68">
        <f t="shared" si="18"/>
        <v>2.9177108209436278E-2</v>
      </c>
      <c r="O42" s="68">
        <f t="shared" si="18"/>
        <v>1.4203318198334801E-2</v>
      </c>
      <c r="P42" s="68">
        <f t="shared" si="18"/>
        <v>0.1723421013725151</v>
      </c>
      <c r="Q42" s="68">
        <f t="shared" si="18"/>
        <v>0.26831660831495208</v>
      </c>
      <c r="R42" s="68">
        <f t="shared" si="18"/>
        <v>0.9889512971135076</v>
      </c>
      <c r="S42" s="68">
        <f t="shared" si="18"/>
        <v>1.4408623838850483E-2</v>
      </c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23"/>
      <c r="AO42" s="23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31"/>
      <c r="BQ42" s="31"/>
      <c r="BR42" s="23"/>
      <c r="BS42" s="23"/>
    </row>
    <row r="43" spans="1:71" x14ac:dyDescent="0.25">
      <c r="A43" s="10"/>
      <c r="B43" s="19" t="s">
        <v>513</v>
      </c>
      <c r="C43" s="10"/>
      <c r="D43" s="10"/>
      <c r="E43" s="10"/>
      <c r="F43" s="21"/>
      <c r="G43" s="68">
        <v>105</v>
      </c>
      <c r="H43" s="68">
        <v>15.8</v>
      </c>
      <c r="I43" s="68">
        <v>334</v>
      </c>
      <c r="J43" s="68">
        <v>47.1</v>
      </c>
      <c r="K43" s="68">
        <v>20</v>
      </c>
      <c r="L43" s="68">
        <v>1.6</v>
      </c>
      <c r="M43" s="68">
        <v>158</v>
      </c>
      <c r="N43" s="68">
        <v>0.19</v>
      </c>
      <c r="O43" s="68">
        <v>0.32</v>
      </c>
      <c r="P43" s="68">
        <v>7.2</v>
      </c>
      <c r="Q43" s="68"/>
      <c r="R43" s="68"/>
      <c r="S43" s="68">
        <v>0.72</v>
      </c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23"/>
      <c r="AO43" s="23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31"/>
      <c r="BQ43" s="31"/>
      <c r="BR43" s="23"/>
      <c r="BS43" s="23"/>
    </row>
    <row r="44" spans="1:71" x14ac:dyDescent="0.25">
      <c r="A44" s="10"/>
      <c r="B44" s="19" t="s">
        <v>510</v>
      </c>
      <c r="C44" s="10"/>
      <c r="D44" s="10"/>
      <c r="E44" s="10"/>
      <c r="F44" s="21"/>
      <c r="G44" s="113">
        <f>G41/G43*100</f>
        <v>91.539522979012247</v>
      </c>
      <c r="H44" s="113">
        <f t="shared" ref="H44" si="19">H41/H43*100</f>
        <v>117.64196155030827</v>
      </c>
      <c r="I44" s="113">
        <f t="shared" ref="I44" si="20">I41/I43*100</f>
        <v>123.94737688201832</v>
      </c>
      <c r="J44" s="113">
        <f t="shared" ref="J44" si="21">J41/J43*100</f>
        <v>95.152258124548467</v>
      </c>
      <c r="K44" s="113">
        <f t="shared" ref="K44" si="22">K41/K43*100</f>
        <v>98.866572943891086</v>
      </c>
      <c r="L44" s="113">
        <f t="shared" ref="L44" si="23">L41/L43*100</f>
        <v>105.5893505993251</v>
      </c>
      <c r="M44" s="113">
        <f t="shared" ref="M44" si="24">M41/M43*100</f>
        <v>99.075096642197764</v>
      </c>
      <c r="N44" s="113">
        <f t="shared" ref="N44" si="25">N41/N43*100</f>
        <v>88.543421131071966</v>
      </c>
      <c r="O44" s="113">
        <f t="shared" ref="O44" si="26">O41/O43*100</f>
        <v>96.477879357962266</v>
      </c>
      <c r="P44" s="113">
        <f t="shared" ref="P44" si="27">P41/P43*100</f>
        <v>120.53963017877751</v>
      </c>
      <c r="Q44" s="113"/>
      <c r="R44" s="113"/>
      <c r="S44" s="113">
        <f t="shared" ref="S44" si="28">S41/S43*100</f>
        <v>78.607626306206186</v>
      </c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23"/>
      <c r="AO44" s="23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31"/>
      <c r="BQ44" s="31"/>
      <c r="BR44" s="23"/>
      <c r="BS44" s="23"/>
    </row>
    <row r="45" spans="1:71" x14ac:dyDescent="0.25">
      <c r="A45" s="15"/>
      <c r="B45" s="15" t="s">
        <v>511</v>
      </c>
      <c r="C45" s="10"/>
      <c r="D45" s="10"/>
      <c r="E45" s="10"/>
      <c r="F45" s="21"/>
      <c r="G45" s="114">
        <f>G42/G41*100</f>
        <v>1.1803324938810094</v>
      </c>
      <c r="H45" s="114">
        <f t="shared" ref="H45:S45" si="29">H42/H41*100</f>
        <v>2.0199098296654232</v>
      </c>
      <c r="I45" s="114">
        <f t="shared" si="29"/>
        <v>2.2236553090361233</v>
      </c>
      <c r="J45" s="114">
        <f t="shared" si="29"/>
        <v>0.7860918626221024</v>
      </c>
      <c r="K45" s="114">
        <f t="shared" si="29"/>
        <v>1.4668396661601992</v>
      </c>
      <c r="L45" s="114">
        <f t="shared" si="29"/>
        <v>3.778381330745098</v>
      </c>
      <c r="M45" s="114">
        <f t="shared" si="29"/>
        <v>1.5015270878927072</v>
      </c>
      <c r="N45" s="114">
        <f t="shared" si="29"/>
        <v>17.343324377625223</v>
      </c>
      <c r="O45" s="114">
        <f t="shared" si="29"/>
        <v>4.6005747291680246</v>
      </c>
      <c r="P45" s="114">
        <f t="shared" si="29"/>
        <v>1.9857704003989198</v>
      </c>
      <c r="Q45" s="114">
        <f t="shared" si="29"/>
        <v>3.9914936586550791</v>
      </c>
      <c r="R45" s="114">
        <f t="shared" si="29"/>
        <v>1.8264971591838459</v>
      </c>
      <c r="S45" s="114">
        <f t="shared" si="29"/>
        <v>2.5458061125017117</v>
      </c>
      <c r="T45" s="64"/>
      <c r="U45" s="64"/>
      <c r="V45" s="67"/>
      <c r="W45" s="67"/>
      <c r="X45" s="64"/>
      <c r="Y45" s="67"/>
      <c r="Z45" s="67"/>
      <c r="AA45" s="67"/>
      <c r="AB45" s="67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23"/>
      <c r="AO45" s="23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31"/>
      <c r="BQ45" s="31"/>
      <c r="BR45" s="23"/>
      <c r="BS45" s="23"/>
    </row>
    <row r="46" spans="1:71" s="52" customFormat="1" x14ac:dyDescent="0.25">
      <c r="A46" s="53" t="s">
        <v>12</v>
      </c>
      <c r="B46" s="48">
        <v>14631</v>
      </c>
      <c r="C46" s="48"/>
      <c r="D46" s="48"/>
      <c r="E46" s="48"/>
      <c r="F46" s="49"/>
      <c r="G46" s="116">
        <v>97</v>
      </c>
      <c r="H46" s="117">
        <v>18.12594443026952</v>
      </c>
      <c r="I46" s="118">
        <v>384.51759440052024</v>
      </c>
      <c r="J46" s="117">
        <v>47.077085199953075</v>
      </c>
      <c r="K46" s="117">
        <v>20.575229292344524</v>
      </c>
      <c r="L46" s="117">
        <v>1.621185212443383</v>
      </c>
      <c r="M46" s="118">
        <v>168.56934334372909</v>
      </c>
      <c r="N46" s="119">
        <v>0.17435929984804377</v>
      </c>
      <c r="O46" s="119">
        <v>0.29853391020224335</v>
      </c>
      <c r="P46" s="119">
        <v>8.8642451210111481</v>
      </c>
      <c r="Q46" s="119">
        <v>7.0587364738415124</v>
      </c>
      <c r="R46" s="117">
        <v>43.475517610535519</v>
      </c>
      <c r="S46" s="119">
        <v>0.5897766115983023</v>
      </c>
      <c r="T46" s="72"/>
      <c r="U46" s="71"/>
      <c r="V46" s="71"/>
      <c r="W46" s="70"/>
      <c r="X46" s="71"/>
      <c r="Y46" s="71"/>
      <c r="Z46" s="71"/>
      <c r="AA46" s="71"/>
      <c r="AB46" s="71"/>
      <c r="AC46" s="70"/>
      <c r="AD46" s="70"/>
      <c r="AE46" s="70"/>
      <c r="AF46" s="70"/>
      <c r="AG46" s="72"/>
      <c r="AH46" s="71"/>
      <c r="AI46" s="70"/>
      <c r="AJ46" s="73"/>
      <c r="AK46" s="73"/>
      <c r="AL46" s="72"/>
      <c r="AM46" s="73"/>
      <c r="AN46" s="50"/>
      <c r="AO46" s="50"/>
      <c r="AP46" s="72"/>
      <c r="AQ46" s="71"/>
      <c r="AR46" s="71"/>
      <c r="AS46" s="71"/>
      <c r="AT46" s="70"/>
      <c r="AU46" s="72"/>
      <c r="AV46" s="72"/>
      <c r="AW46" s="73"/>
      <c r="AX46" s="72"/>
      <c r="AY46" s="73"/>
      <c r="AZ46" s="72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2"/>
      <c r="BO46" s="73"/>
      <c r="BP46" s="51"/>
      <c r="BQ46" s="51"/>
      <c r="BR46" s="50"/>
      <c r="BS46" s="50"/>
    </row>
    <row r="47" spans="1:71" x14ac:dyDescent="0.25">
      <c r="A47" s="54" t="s">
        <v>11</v>
      </c>
      <c r="B47" s="10">
        <v>14631</v>
      </c>
      <c r="C47" s="10"/>
      <c r="D47" s="10"/>
      <c r="E47" s="10"/>
      <c r="F47" s="21"/>
      <c r="G47" s="120">
        <v>99</v>
      </c>
      <c r="H47" s="99">
        <v>18.583622022181217</v>
      </c>
      <c r="I47" s="121">
        <v>390.59811232590619</v>
      </c>
      <c r="J47" s="99">
        <v>48.864396663624376</v>
      </c>
      <c r="K47" s="99">
        <v>21.077730510472126</v>
      </c>
      <c r="L47" s="99">
        <v>1.8281709775842629</v>
      </c>
      <c r="M47" s="121">
        <v>170.38438961409909</v>
      </c>
      <c r="N47" s="100">
        <v>0.16851227087237575</v>
      </c>
      <c r="O47" s="100">
        <v>0.31875964044814631</v>
      </c>
      <c r="P47" s="100">
        <v>9.4980724041860558</v>
      </c>
      <c r="Q47" s="100">
        <v>7.1025719457488528</v>
      </c>
      <c r="R47" s="99">
        <v>45.678649648099722</v>
      </c>
      <c r="S47" s="100">
        <v>0.60313031350947632</v>
      </c>
      <c r="T47" s="76"/>
      <c r="U47" s="75"/>
      <c r="V47" s="75"/>
      <c r="W47" s="74"/>
      <c r="X47" s="75"/>
      <c r="Y47" s="75"/>
      <c r="Z47" s="75"/>
      <c r="AA47" s="75"/>
      <c r="AB47" s="75"/>
      <c r="AC47" s="74"/>
      <c r="AD47" s="74"/>
      <c r="AE47" s="74"/>
      <c r="AF47" s="74"/>
      <c r="AG47" s="76"/>
      <c r="AH47" s="75"/>
      <c r="AI47" s="75"/>
      <c r="AJ47" s="77"/>
      <c r="AK47" s="77"/>
      <c r="AL47" s="76"/>
      <c r="AM47" s="77"/>
      <c r="AN47" s="23"/>
      <c r="AO47" s="23"/>
      <c r="AP47" s="76"/>
      <c r="AQ47" s="75"/>
      <c r="AR47" s="75"/>
      <c r="AS47" s="75"/>
      <c r="AT47" s="74"/>
      <c r="AU47" s="76"/>
      <c r="AV47" s="76"/>
      <c r="AW47" s="77"/>
      <c r="AX47" s="76"/>
      <c r="AY47" s="77"/>
      <c r="AZ47" s="76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6"/>
      <c r="BO47" s="77"/>
      <c r="BP47" s="31"/>
      <c r="BQ47" s="31"/>
      <c r="BR47" s="23"/>
      <c r="BS47" s="23"/>
    </row>
    <row r="48" spans="1:71" x14ac:dyDescent="0.25">
      <c r="A48" s="54" t="s">
        <v>10</v>
      </c>
      <c r="B48" s="10">
        <v>14631</v>
      </c>
      <c r="C48" s="10"/>
      <c r="D48" s="10"/>
      <c r="E48" s="10"/>
      <c r="F48" s="21"/>
      <c r="G48" s="120">
        <v>100</v>
      </c>
      <c r="H48" s="99">
        <v>19.231435936722718</v>
      </c>
      <c r="I48" s="121">
        <v>394.14526781824623</v>
      </c>
      <c r="J48" s="99">
        <v>48.096911303630172</v>
      </c>
      <c r="K48" s="99">
        <v>21.026216793492829</v>
      </c>
      <c r="L48" s="99">
        <v>1.8890180962070628</v>
      </c>
      <c r="M48" s="121">
        <v>168.55890392839609</v>
      </c>
      <c r="N48" s="100">
        <v>0.20143491998449575</v>
      </c>
      <c r="O48" s="100">
        <v>0.33617934380929831</v>
      </c>
      <c r="P48" s="100">
        <v>9.4731711528758265</v>
      </c>
      <c r="Q48" s="100">
        <v>6.972815595231352</v>
      </c>
      <c r="R48" s="99">
        <v>45.643756885772923</v>
      </c>
      <c r="S48" s="100">
        <v>0.59512701704879833</v>
      </c>
      <c r="T48" s="76"/>
      <c r="U48" s="75"/>
      <c r="V48" s="75"/>
      <c r="W48" s="74"/>
      <c r="X48" s="75"/>
      <c r="Y48" s="75"/>
      <c r="Z48" s="75"/>
      <c r="AA48" s="75"/>
      <c r="AB48" s="75"/>
      <c r="AC48" s="74"/>
      <c r="AD48" s="74"/>
      <c r="AE48" s="74"/>
      <c r="AF48" s="74"/>
      <c r="AG48" s="76"/>
      <c r="AH48" s="75"/>
      <c r="AI48" s="75"/>
      <c r="AJ48" s="77"/>
      <c r="AK48" s="77"/>
      <c r="AL48" s="76"/>
      <c r="AM48" s="77"/>
      <c r="AN48" s="23"/>
      <c r="AO48" s="23"/>
      <c r="AP48" s="76"/>
      <c r="AQ48" s="75"/>
      <c r="AR48" s="75"/>
      <c r="AS48" s="75"/>
      <c r="AT48" s="74"/>
      <c r="AU48" s="76"/>
      <c r="AV48" s="76"/>
      <c r="AW48" s="77"/>
      <c r="AX48" s="76"/>
      <c r="AY48" s="77"/>
      <c r="AZ48" s="76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6"/>
      <c r="BO48" s="77"/>
      <c r="BP48" s="31"/>
      <c r="BQ48" s="31"/>
      <c r="BR48" s="23"/>
      <c r="BS48" s="23"/>
    </row>
    <row r="49" spans="1:71" x14ac:dyDescent="0.25">
      <c r="A49" s="54" t="s">
        <v>9</v>
      </c>
      <c r="B49" s="10">
        <v>14631</v>
      </c>
      <c r="C49" s="10"/>
      <c r="D49" s="10"/>
      <c r="E49" s="10"/>
      <c r="F49" s="21"/>
      <c r="G49" s="120">
        <v>101</v>
      </c>
      <c r="H49" s="99">
        <v>18.97210120527712</v>
      </c>
      <c r="I49" s="121">
        <v>381.00585948309322</v>
      </c>
      <c r="J49" s="99">
        <v>48.463615437111265</v>
      </c>
      <c r="K49" s="99">
        <v>20.290351736021425</v>
      </c>
      <c r="L49" s="99">
        <v>2.0827762205972631</v>
      </c>
      <c r="M49" s="121">
        <v>163.92751235067507</v>
      </c>
      <c r="N49" s="100">
        <v>0.17233483671965277</v>
      </c>
      <c r="O49" s="100">
        <v>0.31303850396458832</v>
      </c>
      <c r="P49" s="100">
        <v>9.3788878461183174</v>
      </c>
      <c r="Q49" s="100">
        <v>6.8176248223829923</v>
      </c>
      <c r="R49" s="99">
        <v>45.489283261512419</v>
      </c>
      <c r="S49" s="100">
        <v>0.57909028887541525</v>
      </c>
      <c r="T49" s="76"/>
      <c r="U49" s="75"/>
      <c r="V49" s="75"/>
      <c r="W49" s="74"/>
      <c r="X49" s="75"/>
      <c r="Y49" s="75"/>
      <c r="Z49" s="75"/>
      <c r="AA49" s="75"/>
      <c r="AB49" s="75"/>
      <c r="AC49" s="74"/>
      <c r="AD49" s="74"/>
      <c r="AE49" s="74"/>
      <c r="AF49" s="74"/>
      <c r="AG49" s="76"/>
      <c r="AH49" s="75"/>
      <c r="AI49" s="75"/>
      <c r="AJ49" s="77"/>
      <c r="AK49" s="77"/>
      <c r="AL49" s="76"/>
      <c r="AM49" s="77"/>
      <c r="AN49" s="23"/>
      <c r="AO49" s="23"/>
      <c r="AP49" s="76"/>
      <c r="AQ49" s="75"/>
      <c r="AR49" s="75"/>
      <c r="AS49" s="75"/>
      <c r="AT49" s="74"/>
      <c r="AU49" s="76"/>
      <c r="AV49" s="76"/>
      <c r="AW49" s="77"/>
      <c r="AX49" s="76"/>
      <c r="AY49" s="77"/>
      <c r="AZ49" s="76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6"/>
      <c r="BO49" s="77"/>
      <c r="BP49" s="31"/>
      <c r="BQ49" s="31"/>
      <c r="BR49" s="23"/>
      <c r="BS49" s="23"/>
    </row>
    <row r="50" spans="1:71" x14ac:dyDescent="0.25">
      <c r="A50" s="54" t="s">
        <v>8</v>
      </c>
      <c r="B50" s="10">
        <v>14631</v>
      </c>
      <c r="C50" s="10"/>
      <c r="D50" s="10"/>
      <c r="E50" s="10"/>
      <c r="F50" s="21"/>
      <c r="G50" s="120">
        <v>100</v>
      </c>
      <c r="H50" s="99">
        <v>18.35634693386902</v>
      </c>
      <c r="I50" s="121">
        <v>382.20337967343818</v>
      </c>
      <c r="J50" s="99">
        <v>48.872485504282473</v>
      </c>
      <c r="K50" s="99">
        <v>20.090059983140126</v>
      </c>
      <c r="L50" s="99">
        <v>1.7662306561692731</v>
      </c>
      <c r="M50" s="121">
        <v>167.50119785367809</v>
      </c>
      <c r="N50" s="100">
        <v>0.18813091358016476</v>
      </c>
      <c r="O50" s="100">
        <v>0.31618387306421936</v>
      </c>
      <c r="P50" s="100">
        <v>9.4786278369714374</v>
      </c>
      <c r="Q50" s="100">
        <v>7.3033543499149918</v>
      </c>
      <c r="R50" s="99">
        <v>45.763700984013624</v>
      </c>
      <c r="S50" s="100">
        <v>0.58960683627242727</v>
      </c>
      <c r="T50" s="76"/>
      <c r="U50" s="75"/>
      <c r="V50" s="75"/>
      <c r="W50" s="74"/>
      <c r="X50" s="75"/>
      <c r="Y50" s="75"/>
      <c r="Z50" s="75"/>
      <c r="AA50" s="75"/>
      <c r="AB50" s="75"/>
      <c r="AC50" s="74"/>
      <c r="AD50" s="74"/>
      <c r="AE50" s="74"/>
      <c r="AF50" s="74"/>
      <c r="AG50" s="76"/>
      <c r="AH50" s="75"/>
      <c r="AI50" s="75"/>
      <c r="AJ50" s="77"/>
      <c r="AK50" s="77"/>
      <c r="AL50" s="76"/>
      <c r="AM50" s="77"/>
      <c r="AN50" s="23"/>
      <c r="AO50" s="23"/>
      <c r="AP50" s="76"/>
      <c r="AQ50" s="75"/>
      <c r="AR50" s="75"/>
      <c r="AS50" s="75"/>
      <c r="AT50" s="74"/>
      <c r="AU50" s="76"/>
      <c r="AV50" s="76"/>
      <c r="AW50" s="77"/>
      <c r="AX50" s="76"/>
      <c r="AY50" s="77"/>
      <c r="AZ50" s="76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6"/>
      <c r="BO50" s="77"/>
      <c r="BP50" s="31"/>
      <c r="BQ50" s="31"/>
      <c r="BR50" s="23"/>
      <c r="BS50" s="23"/>
    </row>
    <row r="51" spans="1:71" x14ac:dyDescent="0.25">
      <c r="A51" s="54" t="s">
        <v>7</v>
      </c>
      <c r="B51" s="10">
        <v>14631</v>
      </c>
      <c r="C51" s="10"/>
      <c r="D51" s="10"/>
      <c r="E51" s="10"/>
      <c r="F51" s="21"/>
      <c r="G51" s="120">
        <v>98</v>
      </c>
      <c r="H51" s="99">
        <v>19.121030308532319</v>
      </c>
      <c r="I51" s="121">
        <v>384.81043290935725</v>
      </c>
      <c r="J51" s="99">
        <v>48.087849578614666</v>
      </c>
      <c r="K51" s="99">
        <v>19.57193255155093</v>
      </c>
      <c r="L51" s="99">
        <v>1.8480053703962229</v>
      </c>
      <c r="M51" s="121">
        <v>162.02432635387308</v>
      </c>
      <c r="N51" s="100">
        <v>0.15994422476143674</v>
      </c>
      <c r="O51" s="100">
        <v>0.31934977623859528</v>
      </c>
      <c r="P51" s="100">
        <v>9.5832358514784364</v>
      </c>
      <c r="Q51" s="100">
        <v>6.8571682264553022</v>
      </c>
      <c r="R51" s="99">
        <v>45.828744292726128</v>
      </c>
      <c r="S51" s="100">
        <v>0.60851582110582925</v>
      </c>
      <c r="T51" s="76"/>
      <c r="U51" s="75"/>
      <c r="V51" s="75"/>
      <c r="W51" s="74"/>
      <c r="X51" s="75"/>
      <c r="Y51" s="75"/>
      <c r="Z51" s="75"/>
      <c r="AA51" s="75"/>
      <c r="AB51" s="75"/>
      <c r="AC51" s="74"/>
      <c r="AD51" s="74"/>
      <c r="AE51" s="74"/>
      <c r="AF51" s="74"/>
      <c r="AG51" s="76"/>
      <c r="AH51" s="75"/>
      <c r="AI51" s="75"/>
      <c r="AJ51" s="77"/>
      <c r="AK51" s="77"/>
      <c r="AL51" s="76"/>
      <c r="AM51" s="77"/>
      <c r="AN51" s="23"/>
      <c r="AO51" s="23"/>
      <c r="AP51" s="76"/>
      <c r="AQ51" s="75"/>
      <c r="AR51" s="75"/>
      <c r="AS51" s="75"/>
      <c r="AT51" s="74"/>
      <c r="AU51" s="76"/>
      <c r="AV51" s="76"/>
      <c r="AW51" s="77"/>
      <c r="AX51" s="76"/>
      <c r="AY51" s="77"/>
      <c r="AZ51" s="76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6"/>
      <c r="BO51" s="77"/>
      <c r="BP51" s="31"/>
      <c r="BQ51" s="31"/>
      <c r="BR51" s="23"/>
      <c r="BS51" s="23"/>
    </row>
    <row r="52" spans="1:71" x14ac:dyDescent="0.25">
      <c r="A52" s="54" t="s">
        <v>6</v>
      </c>
      <c r="B52" s="10">
        <v>14631</v>
      </c>
      <c r="C52" s="10"/>
      <c r="D52" s="10"/>
      <c r="E52" s="10"/>
      <c r="F52" s="21"/>
      <c r="G52" s="120">
        <v>98</v>
      </c>
      <c r="H52" s="99">
        <v>18.936905523749818</v>
      </c>
      <c r="I52" s="121">
        <v>385.93386791576722</v>
      </c>
      <c r="J52" s="99">
        <v>48.267672954943365</v>
      </c>
      <c r="K52" s="99">
        <v>19.260713621327628</v>
      </c>
      <c r="L52" s="99">
        <v>1.873074032420313</v>
      </c>
      <c r="M52" s="121">
        <v>160.05736281124609</v>
      </c>
      <c r="N52" s="100">
        <v>0.17315676684128878</v>
      </c>
      <c r="O52" s="100">
        <v>0.32099936802905527</v>
      </c>
      <c r="P52" s="100">
        <v>9.6201253911706761</v>
      </c>
      <c r="Q52" s="100">
        <v>7.0624222160321928</v>
      </c>
      <c r="R52" s="99">
        <v>45.068435457240625</v>
      </c>
      <c r="S52" s="100">
        <v>0.57168907584455031</v>
      </c>
      <c r="T52" s="76"/>
      <c r="U52" s="75"/>
      <c r="V52" s="75"/>
      <c r="W52" s="74"/>
      <c r="X52" s="75"/>
      <c r="Y52" s="75"/>
      <c r="Z52" s="75"/>
      <c r="AA52" s="75"/>
      <c r="AB52" s="75"/>
      <c r="AC52" s="74"/>
      <c r="AD52" s="74"/>
      <c r="AE52" s="74"/>
      <c r="AF52" s="74"/>
      <c r="AG52" s="76"/>
      <c r="AH52" s="75"/>
      <c r="AI52" s="75"/>
      <c r="AJ52" s="77"/>
      <c r="AK52" s="77"/>
      <c r="AL52" s="76"/>
      <c r="AM52" s="77"/>
      <c r="AN52" s="23"/>
      <c r="AO52" s="23"/>
      <c r="AP52" s="76"/>
      <c r="AQ52" s="75"/>
      <c r="AR52" s="75"/>
      <c r="AS52" s="75"/>
      <c r="AT52" s="74"/>
      <c r="AU52" s="76"/>
      <c r="AV52" s="76"/>
      <c r="AW52" s="77"/>
      <c r="AX52" s="76"/>
      <c r="AY52" s="77"/>
      <c r="AZ52" s="76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6"/>
      <c r="BO52" s="77"/>
      <c r="BP52" s="31"/>
      <c r="BQ52" s="31"/>
      <c r="BR52" s="23"/>
      <c r="BS52" s="23"/>
    </row>
    <row r="53" spans="1:71" x14ac:dyDescent="0.25">
      <c r="A53" s="54" t="s">
        <v>5</v>
      </c>
      <c r="B53" s="10">
        <v>14631</v>
      </c>
      <c r="C53" s="10"/>
      <c r="D53" s="10"/>
      <c r="E53" s="10"/>
      <c r="F53" s="21"/>
      <c r="G53" s="120">
        <v>98</v>
      </c>
      <c r="H53" s="99">
        <v>18.382210205299717</v>
      </c>
      <c r="I53" s="121">
        <v>386.73202943819916</v>
      </c>
      <c r="J53" s="99">
        <v>48.163911239675372</v>
      </c>
      <c r="K53" s="99">
        <v>18.97253727582963</v>
      </c>
      <c r="L53" s="99">
        <v>1.5342487573850629</v>
      </c>
      <c r="M53" s="121">
        <v>160.13070304242507</v>
      </c>
      <c r="N53" s="100">
        <v>0.14502418122014477</v>
      </c>
      <c r="O53" s="100">
        <v>0.3477859111721513</v>
      </c>
      <c r="P53" s="100">
        <v>9.6920601730674569</v>
      </c>
      <c r="Q53" s="100">
        <v>7.2433797705606118</v>
      </c>
      <c r="R53" s="99">
        <v>45.960615317048322</v>
      </c>
      <c r="S53" s="100">
        <v>0.58779233072173931</v>
      </c>
      <c r="T53" s="76"/>
      <c r="U53" s="75"/>
      <c r="V53" s="75"/>
      <c r="W53" s="74"/>
      <c r="X53" s="75"/>
      <c r="Y53" s="75"/>
      <c r="Z53" s="75"/>
      <c r="AA53" s="75"/>
      <c r="AB53" s="75"/>
      <c r="AC53" s="74"/>
      <c r="AD53" s="74"/>
      <c r="AE53" s="74"/>
      <c r="AF53" s="74"/>
      <c r="AG53" s="76"/>
      <c r="AH53" s="75"/>
      <c r="AI53" s="75"/>
      <c r="AJ53" s="77"/>
      <c r="AK53" s="77"/>
      <c r="AL53" s="76"/>
      <c r="AM53" s="77"/>
      <c r="AN53" s="23"/>
      <c r="AO53" s="23"/>
      <c r="AP53" s="76"/>
      <c r="AQ53" s="75"/>
      <c r="AR53" s="75"/>
      <c r="AS53" s="75"/>
      <c r="AT53" s="74"/>
      <c r="AU53" s="76"/>
      <c r="AV53" s="76"/>
      <c r="AW53" s="77"/>
      <c r="AX53" s="76"/>
      <c r="AY53" s="77"/>
      <c r="AZ53" s="76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6"/>
      <c r="BO53" s="77"/>
      <c r="BP53" s="31"/>
      <c r="BQ53" s="31"/>
      <c r="BR53" s="23"/>
      <c r="BS53" s="23"/>
    </row>
    <row r="54" spans="1:71" x14ac:dyDescent="0.25">
      <c r="A54" s="54" t="s">
        <v>4</v>
      </c>
      <c r="B54" s="10">
        <v>14631</v>
      </c>
      <c r="C54" s="10"/>
      <c r="D54" s="10"/>
      <c r="E54" s="10"/>
      <c r="F54" s="21"/>
      <c r="G54" s="120">
        <v>96</v>
      </c>
      <c r="H54" s="99">
        <v>17.576629795734618</v>
      </c>
      <c r="I54" s="122">
        <v>1075.6233406328292</v>
      </c>
      <c r="J54" s="99">
        <v>46.884994766845374</v>
      </c>
      <c r="K54" s="99">
        <v>19.350308926921127</v>
      </c>
      <c r="L54" s="99">
        <v>2.1691501997245228</v>
      </c>
      <c r="M54" s="121">
        <v>149.19731894788109</v>
      </c>
      <c r="N54" s="100">
        <v>0.13057204627435876</v>
      </c>
      <c r="O54" s="100">
        <v>0.40126100064197134</v>
      </c>
      <c r="P54" s="100">
        <v>9.9587927163436767</v>
      </c>
      <c r="Q54" s="100">
        <v>6.833876829387993</v>
      </c>
      <c r="R54" s="121">
        <v>244.40274757298829</v>
      </c>
      <c r="S54" s="100">
        <v>0.3643014043579193</v>
      </c>
      <c r="T54" s="76"/>
      <c r="U54" s="75"/>
      <c r="V54" s="75"/>
      <c r="W54" s="74"/>
      <c r="X54" s="75"/>
      <c r="Y54" s="75"/>
      <c r="Z54" s="75"/>
      <c r="AA54" s="75"/>
      <c r="AB54" s="75"/>
      <c r="AC54" s="74"/>
      <c r="AD54" s="74"/>
      <c r="AE54" s="74"/>
      <c r="AF54" s="74"/>
      <c r="AG54" s="76"/>
      <c r="AH54" s="75"/>
      <c r="AI54" s="75"/>
      <c r="AJ54" s="77"/>
      <c r="AK54" s="77"/>
      <c r="AL54" s="76"/>
      <c r="AM54" s="77"/>
      <c r="AN54" s="23"/>
      <c r="AO54" s="23"/>
      <c r="AP54" s="76"/>
      <c r="AQ54" s="75"/>
      <c r="AR54" s="75"/>
      <c r="AS54" s="75"/>
      <c r="AT54" s="74"/>
      <c r="AU54" s="76"/>
      <c r="AV54" s="76"/>
      <c r="AW54" s="77"/>
      <c r="AX54" s="76"/>
      <c r="AY54" s="77"/>
      <c r="AZ54" s="76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6"/>
      <c r="BO54" s="77"/>
      <c r="BP54" s="31"/>
      <c r="BQ54" s="31"/>
      <c r="BR54" s="23"/>
      <c r="BS54" s="23"/>
    </row>
    <row r="55" spans="1:71" x14ac:dyDescent="0.25">
      <c r="A55" s="54" t="s">
        <v>3</v>
      </c>
      <c r="B55" s="10">
        <v>14631</v>
      </c>
      <c r="C55" s="10"/>
      <c r="D55" s="10"/>
      <c r="E55" s="10"/>
      <c r="F55" s="21"/>
      <c r="G55" s="120">
        <v>93</v>
      </c>
      <c r="H55" s="99">
        <v>18.78928005823412</v>
      </c>
      <c r="I55" s="121">
        <v>389.33265622104125</v>
      </c>
      <c r="J55" s="99">
        <v>47.920384685053072</v>
      </c>
      <c r="K55" s="99">
        <v>18.291935795855526</v>
      </c>
      <c r="L55" s="99">
        <v>1.375452297797193</v>
      </c>
      <c r="M55" s="121">
        <v>155.33765593160507</v>
      </c>
      <c r="N55" s="100">
        <v>0.14659622786070675</v>
      </c>
      <c r="O55" s="100">
        <v>0.28809784426295731</v>
      </c>
      <c r="P55" s="100">
        <v>9.4520042510414868</v>
      </c>
      <c r="Q55" s="100">
        <v>6.7086215174295329</v>
      </c>
      <c r="R55" s="99">
        <v>44.951995270743126</v>
      </c>
      <c r="S55" s="100">
        <v>0.58314469454146733</v>
      </c>
      <c r="T55" s="76"/>
      <c r="U55" s="75"/>
      <c r="V55" s="75"/>
      <c r="W55" s="74"/>
      <c r="X55" s="75"/>
      <c r="Y55" s="75"/>
      <c r="Z55" s="75"/>
      <c r="AA55" s="75"/>
      <c r="AB55" s="75"/>
      <c r="AC55" s="74"/>
      <c r="AD55" s="74"/>
      <c r="AE55" s="74"/>
      <c r="AF55" s="74"/>
      <c r="AG55" s="76"/>
      <c r="AH55" s="75"/>
      <c r="AI55" s="75"/>
      <c r="AJ55" s="77"/>
      <c r="AK55" s="77"/>
      <c r="AL55" s="76"/>
      <c r="AM55" s="77"/>
      <c r="AN55" s="23"/>
      <c r="AO55" s="23"/>
      <c r="AP55" s="76"/>
      <c r="AQ55" s="75"/>
      <c r="AR55" s="75"/>
      <c r="AS55" s="75"/>
      <c r="AT55" s="74"/>
      <c r="AU55" s="76"/>
      <c r="AV55" s="76"/>
      <c r="AW55" s="77"/>
      <c r="AX55" s="76"/>
      <c r="AY55" s="77"/>
      <c r="AZ55" s="76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6"/>
      <c r="BO55" s="77"/>
      <c r="BP55" s="31"/>
      <c r="BQ55" s="31"/>
      <c r="BR55" s="23"/>
      <c r="BS55" s="23"/>
    </row>
    <row r="56" spans="1:71" x14ac:dyDescent="0.25">
      <c r="A56" s="54" t="s">
        <v>2</v>
      </c>
      <c r="B56" s="10">
        <v>14631</v>
      </c>
      <c r="C56" s="10"/>
      <c r="D56" s="10"/>
      <c r="E56" s="10"/>
      <c r="F56" s="21"/>
      <c r="G56" s="120">
        <v>93</v>
      </c>
      <c r="H56" s="99">
        <v>16.517227628522015</v>
      </c>
      <c r="I56" s="121">
        <v>384.1797750902939</v>
      </c>
      <c r="J56" s="99">
        <v>46.465178819888123</v>
      </c>
      <c r="K56" s="99">
        <v>19.788740737281888</v>
      </c>
      <c r="L56" s="99">
        <v>1.4357004738874077</v>
      </c>
      <c r="M56" s="121">
        <v>156.58396152080766</v>
      </c>
      <c r="N56" s="100">
        <v>0.151324609986312</v>
      </c>
      <c r="O56" s="100">
        <v>0.27677094847143041</v>
      </c>
      <c r="P56" s="100">
        <v>8.1412352119771043</v>
      </c>
      <c r="Q56" s="100">
        <v>6.5014384627713557</v>
      </c>
      <c r="R56" s="99">
        <v>47.726915771593028</v>
      </c>
      <c r="S56" s="100">
        <v>0.54580725935286822</v>
      </c>
      <c r="T56" s="76"/>
      <c r="U56" s="75"/>
      <c r="V56" s="75"/>
      <c r="W56" s="74"/>
      <c r="X56" s="75"/>
      <c r="Y56" s="75"/>
      <c r="Z56" s="75"/>
      <c r="AA56" s="75"/>
      <c r="AB56" s="75"/>
      <c r="AC56" s="74"/>
      <c r="AD56" s="74"/>
      <c r="AE56" s="74"/>
      <c r="AF56" s="74"/>
      <c r="AG56" s="76"/>
      <c r="AH56" s="75"/>
      <c r="AI56" s="74"/>
      <c r="AJ56" s="77"/>
      <c r="AK56" s="77"/>
      <c r="AL56" s="76"/>
      <c r="AM56" s="77"/>
      <c r="AN56" s="23"/>
      <c r="AO56" s="23"/>
      <c r="AP56" s="76"/>
      <c r="AQ56" s="75"/>
      <c r="AR56" s="75"/>
      <c r="AS56" s="75"/>
      <c r="AT56" s="74"/>
      <c r="AU56" s="76"/>
      <c r="AV56" s="76"/>
      <c r="AW56" s="77"/>
      <c r="AX56" s="76"/>
      <c r="AY56" s="77"/>
      <c r="AZ56" s="76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6"/>
      <c r="BO56" s="77"/>
      <c r="BP56" s="31"/>
      <c r="BQ56" s="31"/>
      <c r="BR56" s="23"/>
      <c r="BS56" s="23"/>
    </row>
    <row r="57" spans="1:71" x14ac:dyDescent="0.25">
      <c r="A57" s="54" t="s">
        <v>1</v>
      </c>
      <c r="B57" s="10">
        <v>14631</v>
      </c>
      <c r="C57" s="10"/>
      <c r="D57" s="10"/>
      <c r="E57" s="10"/>
      <c r="F57" s="21"/>
      <c r="G57" s="120">
        <v>93</v>
      </c>
      <c r="H57" s="99">
        <v>17.526849218208014</v>
      </c>
      <c r="I57" s="121">
        <v>381.52069495276891</v>
      </c>
      <c r="J57" s="99">
        <v>47.953578733900521</v>
      </c>
      <c r="K57" s="99">
        <v>20.539188141179388</v>
      </c>
      <c r="L57" s="99">
        <v>1.5551309454187878</v>
      </c>
      <c r="M57" s="121">
        <v>159.95143166667464</v>
      </c>
      <c r="N57" s="100">
        <v>0.11919965587346801</v>
      </c>
      <c r="O57" s="100">
        <v>0.29426123107043639</v>
      </c>
      <c r="P57" s="100">
        <v>8.0647820555600234</v>
      </c>
      <c r="Q57" s="100">
        <v>6.539220927056296</v>
      </c>
      <c r="R57" s="99">
        <v>46.508543845881924</v>
      </c>
      <c r="S57" s="100">
        <v>0.54733371453984025</v>
      </c>
      <c r="T57" s="76"/>
      <c r="U57" s="75"/>
      <c r="V57" s="75"/>
      <c r="W57" s="74"/>
      <c r="X57" s="75"/>
      <c r="Y57" s="75"/>
      <c r="Z57" s="75"/>
      <c r="AA57" s="75"/>
      <c r="AB57" s="75"/>
      <c r="AC57" s="74"/>
      <c r="AD57" s="74"/>
      <c r="AE57" s="74"/>
      <c r="AF57" s="74"/>
      <c r="AG57" s="76"/>
      <c r="AH57" s="75"/>
      <c r="AI57" s="74"/>
      <c r="AJ57" s="77"/>
      <c r="AK57" s="77"/>
      <c r="AL57" s="76"/>
      <c r="AM57" s="77"/>
      <c r="AN57" s="23"/>
      <c r="AO57" s="23"/>
      <c r="AP57" s="76"/>
      <c r="AQ57" s="75"/>
      <c r="AR57" s="75"/>
      <c r="AS57" s="75"/>
      <c r="AT57" s="74"/>
      <c r="AU57" s="76"/>
      <c r="AV57" s="76"/>
      <c r="AW57" s="77"/>
      <c r="AX57" s="76"/>
      <c r="AY57" s="77"/>
      <c r="AZ57" s="76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6"/>
      <c r="BO57" s="77"/>
      <c r="BP57" s="31"/>
      <c r="BQ57" s="31"/>
      <c r="BR57" s="23"/>
      <c r="BS57" s="23"/>
    </row>
    <row r="58" spans="1:71" x14ac:dyDescent="0.25">
      <c r="A58" s="54" t="s">
        <v>0</v>
      </c>
      <c r="B58" s="10">
        <v>14631</v>
      </c>
      <c r="C58" s="10"/>
      <c r="D58" s="10"/>
      <c r="E58" s="10"/>
      <c r="F58" s="21"/>
      <c r="G58" s="120">
        <v>93</v>
      </c>
      <c r="H58" s="99">
        <v>18.694166066069812</v>
      </c>
      <c r="I58" s="121">
        <v>412.78212231574486</v>
      </c>
      <c r="J58" s="99">
        <v>46.654773162157525</v>
      </c>
      <c r="K58" s="99">
        <v>20.92929729229089</v>
      </c>
      <c r="L58" s="99">
        <v>1.5687350984102177</v>
      </c>
      <c r="M58" s="121">
        <v>153.13103307613665</v>
      </c>
      <c r="N58" s="100">
        <v>0.146512060107722</v>
      </c>
      <c r="O58" s="100">
        <v>0.29848207848229941</v>
      </c>
      <c r="P58" s="100">
        <v>7.4790266003756845</v>
      </c>
      <c r="Q58" s="100">
        <v>6.2140038008426366</v>
      </c>
      <c r="R58" s="99">
        <v>43.309820424203629</v>
      </c>
      <c r="S58" s="100">
        <v>0.61352917534359519</v>
      </c>
      <c r="T58" s="76"/>
      <c r="U58" s="75"/>
      <c r="V58" s="75"/>
      <c r="W58" s="74"/>
      <c r="X58" s="75"/>
      <c r="Y58" s="75"/>
      <c r="Z58" s="75"/>
      <c r="AA58" s="75"/>
      <c r="AB58" s="75"/>
      <c r="AC58" s="74"/>
      <c r="AD58" s="74"/>
      <c r="AE58" s="74"/>
      <c r="AF58" s="74"/>
      <c r="AG58" s="76"/>
      <c r="AH58" s="75"/>
      <c r="AI58" s="74"/>
      <c r="AJ58" s="77"/>
      <c r="AK58" s="77"/>
      <c r="AL58" s="76"/>
      <c r="AM58" s="77"/>
      <c r="AN58" s="23"/>
      <c r="AO58" s="23"/>
      <c r="AP58" s="76"/>
      <c r="AQ58" s="75"/>
      <c r="AR58" s="75"/>
      <c r="AS58" s="75"/>
      <c r="AT58" s="74"/>
      <c r="AU58" s="76"/>
      <c r="AV58" s="76"/>
      <c r="AW58" s="77"/>
      <c r="AX58" s="76"/>
      <c r="AY58" s="77"/>
      <c r="AZ58" s="76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6"/>
      <c r="BO58" s="77"/>
      <c r="BP58" s="31"/>
      <c r="BQ58" s="31"/>
      <c r="BR58" s="23"/>
      <c r="BS58" s="23"/>
    </row>
    <row r="59" spans="1:71" x14ac:dyDescent="0.25">
      <c r="A59" s="19"/>
      <c r="B59" s="3" t="s">
        <v>512</v>
      </c>
      <c r="C59" s="3"/>
      <c r="D59" s="3"/>
      <c r="E59" s="3"/>
      <c r="F59" s="40"/>
      <c r="G59" s="112">
        <f>AVERAGE(G46:G58)</f>
        <v>96.84615384615384</v>
      </c>
      <c r="H59" s="112">
        <f>AVERAGE(H46:H58)</f>
        <v>18.370288410205386</v>
      </c>
      <c r="I59" s="112">
        <f>AVERAGE(I46:I53,I55:I57)</f>
        <v>385.90724274805746</v>
      </c>
      <c r="J59" s="112">
        <f t="shared" ref="J59:S59" si="30">AVERAGE(J46:J58)</f>
        <v>47.82867984997533</v>
      </c>
      <c r="K59" s="112">
        <f t="shared" si="30"/>
        <v>19.981864819823695</v>
      </c>
      <c r="L59" s="112">
        <f t="shared" si="30"/>
        <v>1.7343752568031516</v>
      </c>
      <c r="M59" s="112">
        <f t="shared" si="30"/>
        <v>161.18116464932513</v>
      </c>
      <c r="N59" s="112">
        <f t="shared" si="30"/>
        <v>0.15977707799462848</v>
      </c>
      <c r="O59" s="112">
        <f t="shared" si="30"/>
        <v>0.31766949460441474</v>
      </c>
      <c r="P59" s="112">
        <f t="shared" si="30"/>
        <v>9.1295589701674889</v>
      </c>
      <c r="Q59" s="112">
        <f t="shared" si="30"/>
        <v>6.8627103798196618</v>
      </c>
      <c r="R59" s="112">
        <f t="shared" si="30"/>
        <v>60.754517410950719</v>
      </c>
      <c r="S59" s="112">
        <f t="shared" si="30"/>
        <v>0.56760342639324834</v>
      </c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23"/>
      <c r="AO59" s="23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31"/>
      <c r="BQ59" s="31"/>
      <c r="BR59" s="23"/>
      <c r="BS59" s="23"/>
    </row>
    <row r="60" spans="1:71" x14ac:dyDescent="0.25">
      <c r="A60" s="19"/>
      <c r="B60" s="10" t="s">
        <v>514</v>
      </c>
      <c r="C60" s="10"/>
      <c r="D60" s="10"/>
      <c r="E60" s="10"/>
      <c r="F60" s="21"/>
      <c r="G60" s="68">
        <f>STDEV(G46:G58)</f>
        <v>2.9677756498246812</v>
      </c>
      <c r="H60" s="68">
        <f>STDEV(H46:H58)</f>
        <v>0.77187771176927589</v>
      </c>
      <c r="I60" s="68">
        <f>STDEV(I46:I53,I55:I58)</f>
        <v>8.6731396382706034</v>
      </c>
      <c r="J60" s="68">
        <f t="shared" ref="J60:S60" si="31">STDEV(J46:J58)</f>
        <v>0.80240432381228122</v>
      </c>
      <c r="K60" s="68">
        <f t="shared" si="31"/>
        <v>0.86398531378507992</v>
      </c>
      <c r="L60" s="68">
        <f t="shared" si="31"/>
        <v>0.24268438878532955</v>
      </c>
      <c r="M60" s="68">
        <f t="shared" si="31"/>
        <v>6.5159319386634014</v>
      </c>
      <c r="N60" s="68">
        <f t="shared" si="31"/>
        <v>2.2918788959739554E-2</v>
      </c>
      <c r="O60" s="68">
        <f t="shared" si="31"/>
        <v>3.1761289098469724E-2</v>
      </c>
      <c r="P60" s="68">
        <f t="shared" si="31"/>
        <v>0.75815307440476831</v>
      </c>
      <c r="Q60" s="68">
        <f t="shared" si="31"/>
        <v>0.31220523345517542</v>
      </c>
      <c r="R60" s="68">
        <f t="shared" si="31"/>
        <v>55.191333735943701</v>
      </c>
      <c r="S60" s="68">
        <f t="shared" si="31"/>
        <v>6.4416558489548997E-2</v>
      </c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23"/>
      <c r="AO60" s="23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31"/>
      <c r="BQ60" s="31"/>
      <c r="BR60" s="23"/>
      <c r="BS60" s="23"/>
    </row>
    <row r="61" spans="1:71" x14ac:dyDescent="0.25">
      <c r="A61" s="10"/>
      <c r="B61" s="19" t="s">
        <v>513</v>
      </c>
      <c r="C61" s="10"/>
      <c r="D61" s="10"/>
      <c r="E61" s="10"/>
      <c r="F61" s="21"/>
      <c r="G61" s="68">
        <v>105</v>
      </c>
      <c r="H61" s="68">
        <v>15.8</v>
      </c>
      <c r="I61" s="68">
        <v>334</v>
      </c>
      <c r="J61" s="68">
        <v>47.1</v>
      </c>
      <c r="K61" s="68">
        <v>20</v>
      </c>
      <c r="L61" s="68">
        <v>1.6</v>
      </c>
      <c r="M61" s="68">
        <v>158</v>
      </c>
      <c r="N61" s="68">
        <v>0.19</v>
      </c>
      <c r="O61" s="68">
        <v>0.32</v>
      </c>
      <c r="P61" s="68">
        <v>7.2</v>
      </c>
      <c r="Q61" s="68"/>
      <c r="R61" s="68"/>
      <c r="S61" s="68">
        <v>0.72</v>
      </c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23"/>
      <c r="AO61" s="23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31"/>
      <c r="BQ61" s="31"/>
      <c r="BR61" s="23"/>
      <c r="BS61" s="23"/>
    </row>
    <row r="62" spans="1:71" x14ac:dyDescent="0.25">
      <c r="A62" s="10"/>
      <c r="B62" s="19" t="s">
        <v>510</v>
      </c>
      <c r="C62" s="10"/>
      <c r="D62" s="10"/>
      <c r="E62" s="10"/>
      <c r="F62" s="21"/>
      <c r="G62" s="113">
        <f>G59/G61*100</f>
        <v>92.234432234432234</v>
      </c>
      <c r="H62" s="113">
        <f t="shared" ref="H62" si="32">H59/H61*100</f>
        <v>116.26764816585687</v>
      </c>
      <c r="I62" s="113">
        <f t="shared" ref="I62" si="33">I59/I61*100</f>
        <v>115.54109064313099</v>
      </c>
      <c r="J62" s="113">
        <f t="shared" ref="J62" si="34">J59/J61*100</f>
        <v>101.54709097659304</v>
      </c>
      <c r="K62" s="113">
        <f t="shared" ref="K62" si="35">K59/K61*100</f>
        <v>99.909324099118479</v>
      </c>
      <c r="L62" s="113">
        <f t="shared" ref="L62" si="36">L59/L61*100</f>
        <v>108.39845355019698</v>
      </c>
      <c r="M62" s="113">
        <f t="shared" ref="M62" si="37">M59/M61*100</f>
        <v>102.01339534767413</v>
      </c>
      <c r="N62" s="113">
        <f t="shared" ref="N62" si="38">N59/N61*100</f>
        <v>84.0931989445413</v>
      </c>
      <c r="O62" s="113">
        <f t="shared" ref="O62" si="39">O59/O61*100</f>
        <v>99.271717063879606</v>
      </c>
      <c r="P62" s="113">
        <f t="shared" ref="P62" si="40">P59/P61*100</f>
        <v>126.79943014121513</v>
      </c>
      <c r="Q62" s="113"/>
      <c r="R62" s="113"/>
      <c r="S62" s="113">
        <f t="shared" ref="S62" si="41">S59/S61*100</f>
        <v>78.833809221284497</v>
      </c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23"/>
      <c r="AO62" s="23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31"/>
      <c r="BQ62" s="31"/>
      <c r="BR62" s="23"/>
      <c r="BS62" s="23"/>
    </row>
    <row r="63" spans="1:71" x14ac:dyDescent="0.25">
      <c r="A63" s="15"/>
      <c r="B63" s="15" t="s">
        <v>511</v>
      </c>
      <c r="C63" s="10"/>
      <c r="D63" s="10"/>
      <c r="E63" s="10"/>
      <c r="F63" s="21"/>
      <c r="G63" s="114">
        <f>G60/G59*100</f>
        <v>3.0644228314313628</v>
      </c>
      <c r="H63" s="114">
        <f t="shared" ref="H63:S63" si="42">H60/H59*100</f>
        <v>4.201772419318516</v>
      </c>
      <c r="I63" s="114">
        <f t="shared" si="42"/>
        <v>2.2474674423078733</v>
      </c>
      <c r="J63" s="114">
        <f t="shared" si="42"/>
        <v>1.677663540639613</v>
      </c>
      <c r="K63" s="114">
        <f t="shared" si="42"/>
        <v>4.3238472563778618</v>
      </c>
      <c r="L63" s="114">
        <f t="shared" si="42"/>
        <v>13.992611335602891</v>
      </c>
      <c r="M63" s="114">
        <f t="shared" si="42"/>
        <v>4.0426137587725171</v>
      </c>
      <c r="N63" s="114">
        <f t="shared" si="42"/>
        <v>14.344228375806232</v>
      </c>
      <c r="O63" s="114">
        <f t="shared" si="42"/>
        <v>9.9982181600475055</v>
      </c>
      <c r="P63" s="114">
        <f t="shared" si="42"/>
        <v>8.30437786624932</v>
      </c>
      <c r="Q63" s="114">
        <f t="shared" si="42"/>
        <v>4.5492992735529016</v>
      </c>
      <c r="R63" s="114">
        <f t="shared" si="42"/>
        <v>90.843176915755933</v>
      </c>
      <c r="S63" s="114">
        <f t="shared" si="42"/>
        <v>11.348867095266575</v>
      </c>
      <c r="T63" s="64"/>
      <c r="U63" s="64"/>
      <c r="V63" s="67"/>
      <c r="W63" s="67"/>
      <c r="X63" s="64"/>
      <c r="Y63" s="67"/>
      <c r="Z63" s="67"/>
      <c r="AA63" s="67"/>
      <c r="AB63" s="67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23"/>
      <c r="AO63" s="23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31"/>
      <c r="BQ63" s="31"/>
      <c r="BR63" s="23"/>
      <c r="BS63" s="23"/>
    </row>
    <row r="64" spans="1:71" s="55" customFormat="1" x14ac:dyDescent="0.25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 spans="1:72" s="44" customFormat="1" ht="15.75" x14ac:dyDescent="0.25">
      <c r="A65" s="110" t="s">
        <v>551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7" spans="1:72" x14ac:dyDescent="0.25">
      <c r="A67" s="57"/>
      <c r="B67" s="9" t="s">
        <v>449</v>
      </c>
      <c r="C67" s="19" t="s">
        <v>442</v>
      </c>
      <c r="D67" s="19" t="s">
        <v>441</v>
      </c>
      <c r="E67" s="19" t="s">
        <v>441</v>
      </c>
      <c r="F67" s="19" t="s">
        <v>440</v>
      </c>
      <c r="G67" s="19" t="s">
        <v>35</v>
      </c>
      <c r="H67" s="19" t="s">
        <v>34</v>
      </c>
      <c r="I67" s="19" t="s">
        <v>33</v>
      </c>
      <c r="J67" s="19" t="s">
        <v>32</v>
      </c>
      <c r="K67" s="19" t="s">
        <v>31</v>
      </c>
      <c r="L67" s="19" t="s">
        <v>30</v>
      </c>
      <c r="M67" s="19" t="s">
        <v>29</v>
      </c>
      <c r="N67" s="19" t="s">
        <v>28</v>
      </c>
      <c r="O67" s="19" t="s">
        <v>27</v>
      </c>
      <c r="P67" s="19" t="s">
        <v>26</v>
      </c>
      <c r="Q67" s="19" t="s">
        <v>25</v>
      </c>
      <c r="R67" s="19" t="s">
        <v>24</v>
      </c>
      <c r="S67" s="19" t="s">
        <v>23</v>
      </c>
    </row>
    <row r="68" spans="1:72" x14ac:dyDescent="0.25">
      <c r="A68" s="57"/>
      <c r="B68" s="9" t="s">
        <v>169</v>
      </c>
      <c r="C68" s="19">
        <v>0.29299999999999998</v>
      </c>
      <c r="D68" s="19">
        <v>2465.6909999999998</v>
      </c>
      <c r="E68" s="105">
        <v>0.27886123049083911</v>
      </c>
      <c r="F68" s="19">
        <v>1.006</v>
      </c>
      <c r="G68" s="105">
        <v>67.530552224343367</v>
      </c>
      <c r="H68" s="105">
        <v>3.2078693390747288</v>
      </c>
      <c r="I68" s="105">
        <v>314.26282408327165</v>
      </c>
      <c r="J68" s="105">
        <v>5.4158200219895312</v>
      </c>
      <c r="K68" s="105">
        <v>2.1439440908097049</v>
      </c>
      <c r="L68" s="105">
        <v>1.2904998799743299</v>
      </c>
      <c r="M68" s="105">
        <v>0.99234649899285432</v>
      </c>
      <c r="N68" s="19">
        <v>0.01</v>
      </c>
      <c r="O68" s="107">
        <v>4.23711090056117</v>
      </c>
      <c r="P68" s="107">
        <v>5.4863026445618024E-2</v>
      </c>
      <c r="Q68" s="105">
        <v>2.1027504601765785</v>
      </c>
      <c r="R68" s="105">
        <v>3.1353378944223937</v>
      </c>
      <c r="S68" s="107">
        <v>0.17969833362833437</v>
      </c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  <c r="AL68" s="58"/>
      <c r="AM68" s="59"/>
    </row>
    <row r="69" spans="1:72" x14ac:dyDescent="0.25">
      <c r="A69" s="57"/>
      <c r="B69" s="9" t="s">
        <v>168</v>
      </c>
      <c r="E69" s="105">
        <v>0</v>
      </c>
      <c r="F69" s="19" t="s">
        <v>13</v>
      </c>
      <c r="G69" s="105" t="s">
        <v>13</v>
      </c>
      <c r="H69" s="105">
        <v>2.8622460045662983</v>
      </c>
      <c r="I69" s="105">
        <v>309.4043351626907</v>
      </c>
      <c r="J69" s="105">
        <v>5.4341050520945107</v>
      </c>
      <c r="K69" s="105">
        <v>1.7343826353608949</v>
      </c>
      <c r="L69" s="105">
        <v>1.2765275439554</v>
      </c>
      <c r="M69" s="105">
        <v>0.9633973376343703</v>
      </c>
      <c r="N69" s="19">
        <v>0.01</v>
      </c>
      <c r="O69" s="107">
        <v>4.1032234081791401</v>
      </c>
      <c r="P69" s="107">
        <v>5.1520625781709226E-2</v>
      </c>
      <c r="Q69" s="105">
        <v>1.5849959755353189</v>
      </c>
      <c r="R69" s="105">
        <v>3.0682160500125439</v>
      </c>
      <c r="S69" s="107">
        <v>0.16133614511711236</v>
      </c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  <c r="AL69" s="58"/>
      <c r="AM69" s="59"/>
    </row>
    <row r="70" spans="1:72" x14ac:dyDescent="0.25">
      <c r="B70" s="57" t="s">
        <v>512</v>
      </c>
      <c r="G70" s="105">
        <f>AVERAGE(G68:G69)</f>
        <v>67.530552224343367</v>
      </c>
      <c r="H70" s="105">
        <f t="shared" ref="H70:S70" si="43">AVERAGE(H68:H69)</f>
        <v>3.0350576718205136</v>
      </c>
      <c r="I70" s="105">
        <f t="shared" si="43"/>
        <v>311.83357962298118</v>
      </c>
      <c r="J70" s="105">
        <f t="shared" si="43"/>
        <v>5.4249625370420205</v>
      </c>
      <c r="K70" s="105">
        <f t="shared" si="43"/>
        <v>1.9391633630852998</v>
      </c>
      <c r="L70" s="105">
        <f t="shared" si="43"/>
        <v>1.283513711964865</v>
      </c>
      <c r="M70" s="105">
        <f t="shared" si="43"/>
        <v>0.97787191831361231</v>
      </c>
      <c r="N70" s="105">
        <f t="shared" si="43"/>
        <v>0.01</v>
      </c>
      <c r="O70" s="105">
        <f t="shared" si="43"/>
        <v>4.1701671543701551</v>
      </c>
      <c r="P70" s="105">
        <f t="shared" si="43"/>
        <v>5.3191826113663625E-2</v>
      </c>
      <c r="Q70" s="105">
        <f t="shared" si="43"/>
        <v>1.8438732178559487</v>
      </c>
      <c r="R70" s="105">
        <f t="shared" si="43"/>
        <v>3.1017769722174688</v>
      </c>
      <c r="S70" s="105">
        <f t="shared" si="43"/>
        <v>0.17051723937272337</v>
      </c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59"/>
      <c r="AL70" s="58"/>
      <c r="AM70" s="59"/>
    </row>
    <row r="71" spans="1:72" ht="18.75" x14ac:dyDescent="0.3">
      <c r="B71" s="123" t="s">
        <v>552</v>
      </c>
      <c r="C71" s="124"/>
      <c r="D71" s="124"/>
      <c r="E71" s="124"/>
      <c r="F71" s="124"/>
      <c r="G71" s="124" t="e">
        <f>(G68-G69)/G70*100</f>
        <v>#VALUE!</v>
      </c>
      <c r="H71" s="125">
        <f t="shared" ref="H71:S71" si="44">(H68-H69)/H70*100</f>
        <v>11.387702372756426</v>
      </c>
      <c r="I71" s="125">
        <f t="shared" si="44"/>
        <v>1.5580390432791278</v>
      </c>
      <c r="J71" s="125">
        <f t="shared" si="44"/>
        <v>-0.33705357373674105</v>
      </c>
      <c r="K71" s="125">
        <f t="shared" si="44"/>
        <v>21.120523584829833</v>
      </c>
      <c r="L71" s="125">
        <f t="shared" si="44"/>
        <v>1.0886004480264069</v>
      </c>
      <c r="M71" s="125">
        <f t="shared" si="44"/>
        <v>2.9604246544279804</v>
      </c>
      <c r="N71" s="125">
        <f t="shared" si="44"/>
        <v>0</v>
      </c>
      <c r="O71" s="125">
        <f t="shared" si="44"/>
        <v>3.2106025352418208</v>
      </c>
      <c r="P71" s="125">
        <f t="shared" si="44"/>
        <v>6.283673466608473</v>
      </c>
      <c r="Q71" s="125">
        <f t="shared" si="44"/>
        <v>28.079722598460606</v>
      </c>
      <c r="R71" s="125">
        <f t="shared" si="44"/>
        <v>2.1639803574228038</v>
      </c>
      <c r="S71" s="125">
        <f t="shared" si="44"/>
        <v>10.76852321722451</v>
      </c>
    </row>
    <row r="72" spans="1:72" x14ac:dyDescent="0.25">
      <c r="A72" s="111"/>
      <c r="B72" s="16"/>
      <c r="C72" s="41"/>
      <c r="D72" s="41"/>
      <c r="E72" s="41"/>
      <c r="F72" s="41"/>
      <c r="G72" s="41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:72" s="16" customFormat="1" x14ac:dyDescent="0.25">
      <c r="A73" s="60"/>
      <c r="B73" s="19" t="s">
        <v>153</v>
      </c>
      <c r="C73" s="10">
        <v>0.184</v>
      </c>
      <c r="D73" s="10">
        <v>5903.3829999999998</v>
      </c>
      <c r="E73" s="61">
        <f>(D73/88.42)/100</f>
        <v>0.66765245419588326</v>
      </c>
      <c r="F73" s="62">
        <v>1.0049999999999999</v>
      </c>
      <c r="G73" s="21">
        <v>74.346223228104066</v>
      </c>
      <c r="H73" s="21">
        <v>3.5389248517769589</v>
      </c>
      <c r="I73" s="21">
        <v>243.57718145767768</v>
      </c>
      <c r="J73" s="21">
        <v>10.712395444807621</v>
      </c>
      <c r="K73" s="21">
        <v>2.2340017469693647</v>
      </c>
      <c r="L73" s="31">
        <v>3.2182330501178398</v>
      </c>
      <c r="M73" s="31">
        <v>0.30591810891090432</v>
      </c>
      <c r="N73" s="31">
        <v>1.8937657925519807E-2</v>
      </c>
      <c r="O73" s="31">
        <v>9.7146578965326483E-2</v>
      </c>
      <c r="P73" s="23">
        <v>0.19026294095674581</v>
      </c>
      <c r="Q73" s="21">
        <v>0.35727041240232965</v>
      </c>
      <c r="R73" s="21">
        <v>0.41899442513204871</v>
      </c>
      <c r="S73" s="31">
        <v>9.5910248067061776E-2</v>
      </c>
      <c r="T73" s="12"/>
      <c r="U73" s="13"/>
      <c r="V73" s="13"/>
      <c r="W73" s="13"/>
      <c r="X73" s="13"/>
      <c r="Y73" s="13"/>
      <c r="Z73" s="13"/>
      <c r="AA73" s="13"/>
      <c r="AB73" s="13"/>
      <c r="AC73" s="8"/>
      <c r="AD73" s="74"/>
      <c r="AE73" s="8"/>
      <c r="AF73" s="8"/>
      <c r="AG73" s="12"/>
      <c r="AH73" s="13"/>
      <c r="AI73" s="8"/>
      <c r="AJ73" s="14"/>
      <c r="AK73" s="14"/>
      <c r="AL73" s="12"/>
      <c r="AM73" s="14"/>
      <c r="AN73" s="3"/>
      <c r="AO73" s="3"/>
      <c r="AP73" s="12"/>
      <c r="AQ73" s="13"/>
      <c r="AR73" s="13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3"/>
      <c r="BQ73" s="3"/>
      <c r="BR73" s="3"/>
      <c r="BS73" s="10"/>
      <c r="BT73" s="9"/>
    </row>
    <row r="74" spans="1:72" s="16" customFormat="1" x14ac:dyDescent="0.25">
      <c r="A74" s="60"/>
      <c r="B74" s="19" t="s">
        <v>152</v>
      </c>
      <c r="C74" s="20"/>
      <c r="D74" s="20"/>
      <c r="E74" s="61">
        <f>(D74/88.42)/100</f>
        <v>0</v>
      </c>
      <c r="F74" s="62" t="s">
        <v>13</v>
      </c>
      <c r="G74" s="21" t="s">
        <v>13</v>
      </c>
      <c r="H74" s="21">
        <v>3.7470941902175787</v>
      </c>
      <c r="I74" s="21">
        <v>248.01702268679068</v>
      </c>
      <c r="J74" s="21">
        <v>10.820779021868521</v>
      </c>
      <c r="K74" s="21">
        <v>2.1168402531673247</v>
      </c>
      <c r="L74" s="31">
        <v>3.1666149144348799</v>
      </c>
      <c r="M74" s="31">
        <v>0.29166408956969631</v>
      </c>
      <c r="N74" s="31">
        <v>1.5998808496891604E-2</v>
      </c>
      <c r="O74" s="31">
        <v>0.10702803051198952</v>
      </c>
      <c r="P74" s="23">
        <v>0.18582614313585782</v>
      </c>
      <c r="Q74" s="21">
        <v>0.28931025381451875</v>
      </c>
      <c r="R74" s="21">
        <v>0.36790220365423276</v>
      </c>
      <c r="S74" s="31">
        <v>9.9956923398427266E-2</v>
      </c>
      <c r="T74" s="12"/>
      <c r="U74" s="13"/>
      <c r="V74" s="13"/>
      <c r="W74" s="13"/>
      <c r="X74" s="13"/>
      <c r="Y74" s="13"/>
      <c r="Z74" s="13"/>
      <c r="AA74" s="13"/>
      <c r="AB74" s="13"/>
      <c r="AC74" s="8"/>
      <c r="AD74" s="74"/>
      <c r="AE74" s="8"/>
      <c r="AF74" s="8"/>
      <c r="AG74" s="12"/>
      <c r="AH74" s="13"/>
      <c r="AI74" s="8"/>
      <c r="AJ74" s="14"/>
      <c r="AK74" s="14"/>
      <c r="AL74" s="12"/>
      <c r="AM74" s="14"/>
      <c r="AN74" s="3"/>
      <c r="AO74" s="3"/>
      <c r="AP74" s="12"/>
      <c r="AQ74" s="13"/>
      <c r="AR74" s="13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3"/>
      <c r="BQ74" s="3"/>
      <c r="BR74" s="3"/>
      <c r="BS74" s="10"/>
      <c r="BT74" s="9"/>
    </row>
    <row r="75" spans="1:72" x14ac:dyDescent="0.25">
      <c r="B75" s="57" t="s">
        <v>512</v>
      </c>
      <c r="G75" s="105">
        <f>AVERAGE(G73:G74)</f>
        <v>74.346223228104066</v>
      </c>
      <c r="H75" s="105">
        <f t="shared" ref="H75" si="45">AVERAGE(H73:H74)</f>
        <v>3.6430095209972686</v>
      </c>
      <c r="I75" s="105">
        <f t="shared" ref="I75" si="46">AVERAGE(I73:I74)</f>
        <v>245.79710207223417</v>
      </c>
      <c r="J75" s="105">
        <f t="shared" ref="J75" si="47">AVERAGE(J73:J74)</f>
        <v>10.766587233338072</v>
      </c>
      <c r="K75" s="105">
        <f t="shared" ref="K75" si="48">AVERAGE(K73:K74)</f>
        <v>2.1754210000683445</v>
      </c>
      <c r="L75" s="105">
        <f t="shared" ref="L75" si="49">AVERAGE(L73:L74)</f>
        <v>3.1924239822763596</v>
      </c>
      <c r="M75" s="105">
        <f t="shared" ref="M75" si="50">AVERAGE(M73:M74)</f>
        <v>0.29879109924030034</v>
      </c>
      <c r="N75" s="105">
        <f t="shared" ref="N75" si="51">AVERAGE(N73:N74)</f>
        <v>1.7468233211205705E-2</v>
      </c>
      <c r="O75" s="105">
        <f t="shared" ref="O75" si="52">AVERAGE(O73:O74)</f>
        <v>0.102087304738658</v>
      </c>
      <c r="P75" s="105">
        <f t="shared" ref="P75" si="53">AVERAGE(P73:P74)</f>
        <v>0.18804454204630183</v>
      </c>
      <c r="Q75" s="105">
        <f t="shared" ref="Q75" si="54">AVERAGE(Q73:Q74)</f>
        <v>0.3232903331084242</v>
      </c>
      <c r="R75" s="105">
        <f t="shared" ref="R75" si="55">AVERAGE(R73:R74)</f>
        <v>0.39344831439314076</v>
      </c>
      <c r="S75" s="105">
        <f t="shared" ref="S75" si="56">AVERAGE(S73:S74)</f>
        <v>9.7933585732744521E-2</v>
      </c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  <c r="AL75" s="58"/>
      <c r="AM75" s="59"/>
    </row>
    <row r="76" spans="1:72" ht="18.75" x14ac:dyDescent="0.3">
      <c r="B76" s="123" t="s">
        <v>552</v>
      </c>
      <c r="C76" s="124"/>
      <c r="D76" s="124"/>
      <c r="E76" s="124"/>
      <c r="F76" s="124"/>
      <c r="G76" s="124" t="e">
        <f>(G73-G74)/G75*100</f>
        <v>#VALUE!</v>
      </c>
      <c r="H76" s="125">
        <f t="shared" ref="H76" si="57">(H73-H74)/H75*100</f>
        <v>-5.7142134062727825</v>
      </c>
      <c r="I76" s="125">
        <f t="shared" ref="I76" si="58">(I73-I74)/I75*100</f>
        <v>-1.8063033256625751</v>
      </c>
      <c r="J76" s="125">
        <f t="shared" ref="J76" si="59">(J73-J74)/J75*100</f>
        <v>-1.0066660373613772</v>
      </c>
      <c r="K76" s="125">
        <f t="shared" ref="K76" si="60">(K73-K74)/K75*100</f>
        <v>5.3856928750048461</v>
      </c>
      <c r="L76" s="125">
        <f t="shared" ref="L76" si="61">(L73-L74)/L75*100</f>
        <v>1.6168947473622717</v>
      </c>
      <c r="M76" s="125">
        <f t="shared" ref="M76" si="62">(M73-M74)/M75*100</f>
        <v>4.7705635734966565</v>
      </c>
      <c r="N76" s="125">
        <f t="shared" ref="N76" si="63">(N73-N74)/N75*100</f>
        <v>16.823964925903091</v>
      </c>
      <c r="O76" s="125">
        <f t="shared" ref="O76" si="64">(O73-O74)/O75*100</f>
        <v>-9.679412706564646</v>
      </c>
      <c r="P76" s="125">
        <f t="shared" ref="P76" si="65">(P73-P74)/P75*100</f>
        <v>2.3594398287803133</v>
      </c>
      <c r="Q76" s="125">
        <f t="shared" ref="Q76" si="66">(Q73-Q74)/Q75*100</f>
        <v>21.021401393099687</v>
      </c>
      <c r="R76" s="125">
        <f t="shared" ref="R76" si="67">(R73-R74)/R75*100</f>
        <v>12.985751776982749</v>
      </c>
      <c r="S76" s="125">
        <f t="shared" ref="S76" si="68">(S73-S74)/S75*100</f>
        <v>-4.1320608258015277</v>
      </c>
    </row>
    <row r="77" spans="1:72" x14ac:dyDescent="0.25">
      <c r="B77" s="57"/>
    </row>
    <row r="78" spans="1:72" x14ac:dyDescent="0.25">
      <c r="A78" s="60"/>
      <c r="B78" s="63" t="s">
        <v>144</v>
      </c>
      <c r="C78" s="78">
        <v>0.65700000000000003</v>
      </c>
      <c r="D78" s="79">
        <v>12543.063974999999</v>
      </c>
      <c r="E78" s="61">
        <f>(D78/88.42)/100</f>
        <v>1.4185776945261253</v>
      </c>
      <c r="F78" s="78">
        <v>1.02</v>
      </c>
      <c r="G78" s="98">
        <v>180</v>
      </c>
      <c r="H78" s="99">
        <v>41.231232475832222</v>
      </c>
      <c r="I78" s="99">
        <v>658.0742681823333</v>
      </c>
      <c r="J78" s="99">
        <v>124.16431456649947</v>
      </c>
      <c r="K78" s="99">
        <v>7.5581530647611475</v>
      </c>
      <c r="L78" s="100">
        <v>2.2327185781430932</v>
      </c>
      <c r="M78" s="100">
        <v>30.615967087250191</v>
      </c>
      <c r="N78" s="100">
        <v>0.15612169072409576</v>
      </c>
      <c r="O78" s="100">
        <v>0.15317197712313829</v>
      </c>
      <c r="P78" s="101">
        <v>0.11752965245385041</v>
      </c>
      <c r="Q78" s="99">
        <v>1.0230582628564919</v>
      </c>
      <c r="R78" s="99">
        <v>0.91093381767735493</v>
      </c>
      <c r="S78" s="100">
        <v>0.32828650354751027</v>
      </c>
      <c r="T78" s="76"/>
      <c r="U78" s="75"/>
      <c r="V78" s="75"/>
      <c r="W78" s="74"/>
      <c r="X78" s="75"/>
      <c r="Y78" s="75"/>
      <c r="Z78" s="75"/>
      <c r="AA78" s="75"/>
      <c r="AB78" s="75"/>
      <c r="AC78" s="74"/>
      <c r="AD78" s="74"/>
      <c r="AE78" s="74"/>
      <c r="AF78" s="74"/>
      <c r="AG78" s="76"/>
      <c r="AH78" s="75"/>
      <c r="AI78" s="74"/>
      <c r="AJ78" s="77"/>
      <c r="AK78" s="77"/>
      <c r="AL78" s="76"/>
      <c r="AM78" s="77"/>
      <c r="AN78" s="23"/>
      <c r="AO78" s="23"/>
      <c r="AP78" s="76"/>
      <c r="AQ78" s="75"/>
      <c r="AR78" s="75"/>
      <c r="AS78" s="75"/>
      <c r="AT78" s="74"/>
      <c r="AU78" s="76"/>
      <c r="AV78" s="76"/>
      <c r="AW78" s="77"/>
      <c r="AX78" s="76"/>
      <c r="AY78" s="77"/>
      <c r="AZ78" s="76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6"/>
      <c r="BO78" s="77"/>
      <c r="BP78" s="31"/>
      <c r="BQ78" s="31"/>
      <c r="BR78" s="23"/>
      <c r="BS78" s="10"/>
    </row>
    <row r="79" spans="1:72" x14ac:dyDescent="0.25">
      <c r="A79" s="60"/>
      <c r="B79" s="63" t="s">
        <v>143</v>
      </c>
      <c r="C79" s="78">
        <v>0.65900000000000003</v>
      </c>
      <c r="D79" s="79">
        <v>12524.355674999999</v>
      </c>
      <c r="E79" s="61">
        <f>(D79/88.42)/100</f>
        <v>1.4164618496946391</v>
      </c>
      <c r="F79" s="78">
        <v>1.02</v>
      </c>
      <c r="G79" s="98">
        <v>185</v>
      </c>
      <c r="H79" s="99">
        <v>40.780121065063319</v>
      </c>
      <c r="I79" s="99">
        <v>658.81570803786622</v>
      </c>
      <c r="J79" s="99">
        <v>124.12228865721846</v>
      </c>
      <c r="K79" s="99">
        <v>7.4725828224261566</v>
      </c>
      <c r="L79" s="100">
        <v>2.4051590018916329</v>
      </c>
      <c r="M79" s="100">
        <v>30.245338053642485</v>
      </c>
      <c r="N79" s="100">
        <v>0.15910346133532874</v>
      </c>
      <c r="O79" s="100">
        <v>0.1739632356146413</v>
      </c>
      <c r="P79" s="101">
        <v>0.12390224496128442</v>
      </c>
      <c r="Q79" s="99">
        <v>1.0702665032471921</v>
      </c>
      <c r="R79" s="99">
        <v>0.99500232632250885</v>
      </c>
      <c r="S79" s="100">
        <v>0.33718066203983532</v>
      </c>
      <c r="T79" s="76"/>
      <c r="U79" s="75"/>
      <c r="V79" s="75"/>
      <c r="W79" s="74"/>
      <c r="X79" s="75"/>
      <c r="Y79" s="75"/>
      <c r="Z79" s="75"/>
      <c r="AA79" s="75"/>
      <c r="AB79" s="75"/>
      <c r="AC79" s="74"/>
      <c r="AD79" s="74"/>
      <c r="AE79" s="74"/>
      <c r="AF79" s="74"/>
      <c r="AG79" s="76"/>
      <c r="AH79" s="75"/>
      <c r="AI79" s="74"/>
      <c r="AJ79" s="77"/>
      <c r="AK79" s="77"/>
      <c r="AL79" s="76"/>
      <c r="AM79" s="77"/>
      <c r="AN79" s="23"/>
      <c r="AO79" s="23"/>
      <c r="AP79" s="76"/>
      <c r="AQ79" s="75"/>
      <c r="AR79" s="75"/>
      <c r="AS79" s="75"/>
      <c r="AT79" s="74"/>
      <c r="AU79" s="76"/>
      <c r="AV79" s="76"/>
      <c r="AW79" s="77"/>
      <c r="AX79" s="76"/>
      <c r="AY79" s="77"/>
      <c r="AZ79" s="76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6"/>
      <c r="BO79" s="77"/>
      <c r="BP79" s="31"/>
      <c r="BQ79" s="31"/>
      <c r="BR79" s="23"/>
      <c r="BS79" s="10"/>
    </row>
    <row r="80" spans="1:72" x14ac:dyDescent="0.25">
      <c r="A80" s="57"/>
      <c r="G80" s="105">
        <f>AVERAGE(G78:G79)</f>
        <v>182.5</v>
      </c>
      <c r="H80" s="105">
        <f t="shared" ref="H80" si="69">AVERAGE(H78:H79)</f>
        <v>41.005676770447771</v>
      </c>
      <c r="I80" s="105">
        <f t="shared" ref="I80" si="70">AVERAGE(I78:I79)</f>
        <v>658.44498811009976</v>
      </c>
      <c r="J80" s="105">
        <f t="shared" ref="J80" si="71">AVERAGE(J78:J79)</f>
        <v>124.14330161185896</v>
      </c>
      <c r="K80" s="105">
        <f t="shared" ref="K80" si="72">AVERAGE(K78:K79)</f>
        <v>7.5153679435936525</v>
      </c>
      <c r="L80" s="105">
        <f t="shared" ref="L80" si="73">AVERAGE(L78:L79)</f>
        <v>2.3189387900173628</v>
      </c>
      <c r="M80" s="105">
        <f t="shared" ref="M80" si="74">AVERAGE(M78:M79)</f>
        <v>30.430652570446338</v>
      </c>
      <c r="N80" s="105">
        <f t="shared" ref="N80" si="75">AVERAGE(N78:N79)</f>
        <v>0.15761257602971224</v>
      </c>
      <c r="O80" s="105">
        <f t="shared" ref="O80" si="76">AVERAGE(O78:O79)</f>
        <v>0.16356760636888978</v>
      </c>
      <c r="P80" s="105">
        <f t="shared" ref="P80" si="77">AVERAGE(P78:P79)</f>
        <v>0.12071594870756741</v>
      </c>
      <c r="Q80" s="105">
        <f t="shared" ref="Q80" si="78">AVERAGE(Q78:Q79)</f>
        <v>1.046662383051842</v>
      </c>
      <c r="R80" s="105">
        <f t="shared" ref="R80" si="79">AVERAGE(R78:R79)</f>
        <v>0.95296807199993183</v>
      </c>
      <c r="S80" s="105">
        <f t="shared" ref="S80" si="80">AVERAGE(S78:S79)</f>
        <v>0.33273358279367282</v>
      </c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  <c r="AL80" s="58"/>
      <c r="AM80" s="59"/>
    </row>
    <row r="81" spans="1:71" ht="18.75" x14ac:dyDescent="0.3">
      <c r="B81" s="123" t="s">
        <v>552</v>
      </c>
      <c r="C81" s="124"/>
      <c r="D81" s="124"/>
      <c r="E81" s="124"/>
      <c r="F81" s="124"/>
      <c r="G81" s="125">
        <f>(G78-G79)/G80*100</f>
        <v>-2.7397260273972601</v>
      </c>
      <c r="H81" s="125">
        <f t="shared" ref="H81" si="81">(H78-H79)/H80*100</f>
        <v>1.1001194134515841</v>
      </c>
      <c r="I81" s="125">
        <f t="shared" ref="I81" si="82">(I78-I79)/I80*100</f>
        <v>-0.11260467752378725</v>
      </c>
      <c r="J81" s="125">
        <f t="shared" ref="J81" si="83">(J78-J79)/J80*100</f>
        <v>3.3852740128021447E-2</v>
      </c>
      <c r="K81" s="125">
        <f t="shared" ref="K81" si="84">(K78-K79)/K80*100</f>
        <v>1.1386034985543694</v>
      </c>
      <c r="L81" s="125">
        <f t="shared" ref="L81" si="85">(L78-L79)/L80*100</f>
        <v>-7.4361783282450773</v>
      </c>
      <c r="M81" s="125">
        <f t="shared" ref="M81" si="86">(M78-M79)/M80*100</f>
        <v>1.2179463872807441</v>
      </c>
      <c r="N81" s="125">
        <f t="shared" ref="N81" si="87">(N78-N79)/N80*100</f>
        <v>-1.8918354653824507</v>
      </c>
      <c r="O81" s="125">
        <f t="shared" ref="O81" si="88">(O78-O79)/O80*100</f>
        <v>-12.71111007433405</v>
      </c>
      <c r="P81" s="125">
        <f t="shared" ref="P81" si="89">(P78-P79)/P80*100</f>
        <v>-5.2789979912857401</v>
      </c>
      <c r="Q81" s="125">
        <f t="shared" ref="Q81" si="90">(Q78-Q79)/Q80*100</f>
        <v>-4.5103598978164374</v>
      </c>
      <c r="R81" s="125">
        <f t="shared" ref="R81" si="91">(R78-R79)/R80*100</f>
        <v>-8.8217550110283156</v>
      </c>
      <c r="S81" s="125">
        <f t="shared" ref="S81" si="92">(S78-S79)/S80*100</f>
        <v>-2.6730570499222188</v>
      </c>
    </row>
    <row r="82" spans="1:71" x14ac:dyDescent="0.25">
      <c r="B82" s="57"/>
    </row>
    <row r="83" spans="1:71" x14ac:dyDescent="0.25">
      <c r="A83" s="60"/>
      <c r="B83" s="63" t="s">
        <v>141</v>
      </c>
      <c r="C83" s="78">
        <v>0.34499999999999997</v>
      </c>
      <c r="D83" s="79">
        <v>3761.0527500000003</v>
      </c>
      <c r="E83" s="61">
        <f>(D83/88.42)/100</f>
        <v>0.42536222008595348</v>
      </c>
      <c r="F83" s="78">
        <v>1.01</v>
      </c>
      <c r="G83" s="98">
        <v>99</v>
      </c>
      <c r="H83" s="99">
        <v>20.861357277743121</v>
      </c>
      <c r="I83" s="99">
        <v>377.31963131851114</v>
      </c>
      <c r="J83" s="99">
        <v>58.045140193424672</v>
      </c>
      <c r="K83" s="99">
        <v>6.6338760666520269</v>
      </c>
      <c r="L83" s="100">
        <v>0.44300051222298198</v>
      </c>
      <c r="M83" s="100">
        <v>9.1562729693375591</v>
      </c>
      <c r="N83" s="100">
        <v>3.2345753636826458E-2</v>
      </c>
      <c r="O83" s="100">
        <v>0.01</v>
      </c>
      <c r="P83" s="101">
        <v>5.4923894561789616E-2</v>
      </c>
      <c r="Q83" s="99">
        <v>0.61982872445289794</v>
      </c>
      <c r="R83" s="99">
        <v>0.69301106296214487</v>
      </c>
      <c r="S83" s="100">
        <v>0.16868972251297323</v>
      </c>
      <c r="T83" s="76"/>
      <c r="U83" s="75"/>
      <c r="V83" s="75"/>
      <c r="W83" s="74"/>
      <c r="X83" s="75"/>
      <c r="Y83" s="75"/>
      <c r="Z83" s="75"/>
      <c r="AA83" s="75"/>
      <c r="AB83" s="75"/>
      <c r="AC83" s="74"/>
      <c r="AD83" s="74"/>
      <c r="AE83" s="74"/>
      <c r="AF83" s="74"/>
      <c r="AG83" s="76"/>
      <c r="AH83" s="75"/>
      <c r="AI83" s="74"/>
      <c r="AJ83" s="77"/>
      <c r="AK83" s="77"/>
      <c r="AL83" s="76"/>
      <c r="AM83" s="77"/>
      <c r="AN83" s="23"/>
      <c r="AO83" s="23"/>
      <c r="AP83" s="76"/>
      <c r="AQ83" s="75"/>
      <c r="AR83" s="75"/>
      <c r="AS83" s="75"/>
      <c r="AT83" s="74"/>
      <c r="AU83" s="76"/>
      <c r="AV83" s="76"/>
      <c r="AW83" s="77"/>
      <c r="AX83" s="76"/>
      <c r="AY83" s="77"/>
      <c r="AZ83" s="76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6"/>
      <c r="BO83" s="77"/>
      <c r="BP83" s="31"/>
      <c r="BQ83" s="31"/>
      <c r="BR83" s="23"/>
      <c r="BS83" s="10"/>
    </row>
    <row r="84" spans="1:71" x14ac:dyDescent="0.25">
      <c r="A84" s="60"/>
      <c r="B84" s="63" t="s">
        <v>140</v>
      </c>
      <c r="C84" s="78">
        <v>0.26800000000000002</v>
      </c>
      <c r="D84" s="79">
        <v>5644.6942499999996</v>
      </c>
      <c r="E84" s="61">
        <f>(D84/88.42)/100</f>
        <v>0.63839564012666816</v>
      </c>
      <c r="F84" s="78">
        <v>1.008</v>
      </c>
      <c r="G84" s="98">
        <v>69</v>
      </c>
      <c r="H84" s="99">
        <v>15.421719094439519</v>
      </c>
      <c r="I84" s="99">
        <v>373.61768517110221</v>
      </c>
      <c r="J84" s="99">
        <v>115.72953879390747</v>
      </c>
      <c r="K84" s="99">
        <v>5.5211853881861774</v>
      </c>
      <c r="L84" s="100">
        <v>0.39530737416714501</v>
      </c>
      <c r="M84" s="100">
        <v>3.8437058123917991</v>
      </c>
      <c r="N84" s="100">
        <v>2.7237109399858361E-2</v>
      </c>
      <c r="O84" s="100">
        <v>4.6750052965993133E-2</v>
      </c>
      <c r="P84" s="101">
        <v>2.7321099731162812E-2</v>
      </c>
      <c r="Q84" s="99">
        <v>0.59348412249355598</v>
      </c>
      <c r="R84" s="99">
        <v>0.22740737388664586</v>
      </c>
      <c r="S84" s="100">
        <v>0.21214895591319224</v>
      </c>
      <c r="T84" s="76"/>
      <c r="U84" s="75"/>
      <c r="V84" s="75"/>
      <c r="W84" s="74"/>
      <c r="X84" s="75"/>
      <c r="Y84" s="75"/>
      <c r="Z84" s="75"/>
      <c r="AA84" s="75"/>
      <c r="AB84" s="75"/>
      <c r="AC84" s="74"/>
      <c r="AD84" s="74"/>
      <c r="AE84" s="8"/>
      <c r="AF84" s="74"/>
      <c r="AG84" s="76"/>
      <c r="AH84" s="75"/>
      <c r="AI84" s="74"/>
      <c r="AJ84" s="77"/>
      <c r="AK84" s="77"/>
      <c r="AL84" s="76"/>
      <c r="AM84" s="77"/>
      <c r="AN84" s="23"/>
      <c r="AO84" s="23"/>
      <c r="AP84" s="76"/>
      <c r="AQ84" s="75"/>
      <c r="AR84" s="75"/>
      <c r="AS84" s="75"/>
      <c r="AT84" s="74"/>
      <c r="AU84" s="76"/>
      <c r="AV84" s="76"/>
      <c r="AW84" s="77"/>
      <c r="AX84" s="76"/>
      <c r="AY84" s="77"/>
      <c r="AZ84" s="76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6"/>
      <c r="BO84" s="77"/>
      <c r="BP84" s="31"/>
      <c r="BQ84" s="31"/>
      <c r="BR84" s="23"/>
      <c r="BS84" s="10"/>
    </row>
    <row r="85" spans="1:71" x14ac:dyDescent="0.25">
      <c r="B85" s="57" t="s">
        <v>512</v>
      </c>
      <c r="G85" s="105">
        <f>AVERAGE(G83:G84)</f>
        <v>84</v>
      </c>
      <c r="H85" s="105">
        <f t="shared" ref="H85" si="93">AVERAGE(H83:H84)</f>
        <v>18.141538186091321</v>
      </c>
      <c r="I85" s="105">
        <f t="shared" ref="I85" si="94">AVERAGE(I83:I84)</f>
        <v>375.46865824480665</v>
      </c>
      <c r="J85" s="105">
        <f t="shared" ref="J85" si="95">AVERAGE(J83:J84)</f>
        <v>86.887339493666076</v>
      </c>
      <c r="K85" s="105">
        <f t="shared" ref="K85" si="96">AVERAGE(K83:K84)</f>
        <v>6.0775307274191022</v>
      </c>
      <c r="L85" s="105">
        <f t="shared" ref="L85" si="97">AVERAGE(L83:L84)</f>
        <v>0.41915394319506349</v>
      </c>
      <c r="M85" s="105">
        <f t="shared" ref="M85" si="98">AVERAGE(M83:M84)</f>
        <v>6.4999893908646786</v>
      </c>
      <c r="N85" s="105">
        <f t="shared" ref="N85" si="99">AVERAGE(N83:N84)</f>
        <v>2.9791431518342411E-2</v>
      </c>
      <c r="O85" s="105">
        <f t="shared" ref="O85" si="100">AVERAGE(O83:O84)</f>
        <v>2.8375026482996567E-2</v>
      </c>
      <c r="P85" s="105">
        <f t="shared" ref="P85" si="101">AVERAGE(P83:P84)</f>
        <v>4.1122497146476214E-2</v>
      </c>
      <c r="Q85" s="105">
        <f t="shared" ref="Q85" si="102">AVERAGE(Q83:Q84)</f>
        <v>0.60665642347322701</v>
      </c>
      <c r="R85" s="105">
        <f t="shared" ref="R85" si="103">AVERAGE(R83:R84)</f>
        <v>0.46020921842439538</v>
      </c>
      <c r="S85" s="105">
        <f t="shared" ref="S85" si="104">AVERAGE(S83:S84)</f>
        <v>0.19041933921308274</v>
      </c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  <c r="AL85" s="58"/>
      <c r="AM85" s="59"/>
    </row>
    <row r="86" spans="1:71" ht="18.75" x14ac:dyDescent="0.3">
      <c r="B86" s="123" t="s">
        <v>552</v>
      </c>
      <c r="C86" s="124"/>
      <c r="D86" s="124"/>
      <c r="E86" s="124"/>
      <c r="F86" s="124"/>
      <c r="G86" s="125">
        <f>(G83-G84)/G85*100</f>
        <v>35.714285714285715</v>
      </c>
      <c r="H86" s="125">
        <f t="shared" ref="H86" si="105">(H83-H84)/H85*100</f>
        <v>29.98443752401349</v>
      </c>
      <c r="I86" s="125">
        <f t="shared" ref="I86" si="106">(I83-I84)/I85*100</f>
        <v>0.98595343875420172</v>
      </c>
      <c r="J86" s="125">
        <f t="shared" ref="J86" si="107">(J83-J84)/J85*100</f>
        <v>-66.389877900091392</v>
      </c>
      <c r="K86" s="125">
        <f t="shared" ref="K86" si="108">(K83-K84)/K85*100</f>
        <v>18.308269071283942</v>
      </c>
      <c r="L86" s="125">
        <f t="shared" ref="L86" si="109">(L83-L84)/L85*100</f>
        <v>11.378430008862354</v>
      </c>
      <c r="M86" s="125">
        <f t="shared" ref="M86" si="110">(M83-M84)/M85*100</f>
        <v>81.731935815345096</v>
      </c>
      <c r="N86" s="125">
        <f t="shared" ref="N86" si="111">(N83-N84)/N85*100</f>
        <v>17.14803209044431</v>
      </c>
      <c r="O86" s="125">
        <f t="shared" ref="O86" si="112">(O83-O84)/O85*100</f>
        <v>-129.51548428691407</v>
      </c>
      <c r="P86" s="125">
        <f t="shared" ref="P86" si="113">(P83-P84)/P85*100</f>
        <v>67.123343050659273</v>
      </c>
      <c r="Q86" s="125">
        <f t="shared" ref="Q86" si="114">(Q83-Q84)/Q85*100</f>
        <v>4.3425901284476556</v>
      </c>
      <c r="R86" s="125">
        <f t="shared" ref="R86" si="115">(R83-R84)/R85*100</f>
        <v>101.17217787804698</v>
      </c>
      <c r="S86" s="125">
        <f t="shared" ref="S86" si="116">(S83-S84)/S85*100</f>
        <v>-22.822909469078311</v>
      </c>
    </row>
    <row r="87" spans="1:71" x14ac:dyDescent="0.25">
      <c r="A87" s="57"/>
    </row>
    <row r="88" spans="1:71" x14ac:dyDescent="0.25">
      <c r="A88" s="60"/>
      <c r="B88" s="63" t="s">
        <v>139</v>
      </c>
      <c r="C88" s="78">
        <v>0.48499999999999999</v>
      </c>
      <c r="D88" s="79">
        <v>4833.84915</v>
      </c>
      <c r="E88" s="61">
        <f>(D88/88.42)/100</f>
        <v>0.54669182877177103</v>
      </c>
      <c r="F88" s="78">
        <v>1.0149999999999999</v>
      </c>
      <c r="G88" s="98">
        <v>55</v>
      </c>
      <c r="H88" s="99">
        <v>28.612458711854018</v>
      </c>
      <c r="I88" s="99">
        <v>702.57347756775312</v>
      </c>
      <c r="J88" s="99">
        <v>66.349789104365982</v>
      </c>
      <c r="K88" s="99">
        <v>8.7156967848290261</v>
      </c>
      <c r="L88" s="100">
        <v>1.560920153247813</v>
      </c>
      <c r="M88" s="100">
        <v>2.3320514007233588</v>
      </c>
      <c r="N88" s="100">
        <v>1.9262731276162359E-2</v>
      </c>
      <c r="O88" s="100">
        <v>8.2298379868979213E-2</v>
      </c>
      <c r="P88" s="101">
        <v>5.8648342488586309E-2</v>
      </c>
      <c r="Q88" s="99">
        <v>1.162896555082412</v>
      </c>
      <c r="R88" s="99">
        <v>4.6629382567247584</v>
      </c>
      <c r="S88" s="100">
        <v>0.79314527263124113</v>
      </c>
      <c r="T88" s="76"/>
      <c r="U88" s="75"/>
      <c r="V88" s="75"/>
      <c r="W88" s="74"/>
      <c r="X88" s="75"/>
      <c r="Y88" s="75"/>
      <c r="Z88" s="75"/>
      <c r="AA88" s="75"/>
      <c r="AB88" s="75"/>
      <c r="AC88" s="74"/>
      <c r="AD88" s="74"/>
      <c r="AE88" s="74"/>
      <c r="AF88" s="74"/>
      <c r="AG88" s="76"/>
      <c r="AH88" s="75"/>
      <c r="AI88" s="74"/>
      <c r="AJ88" s="77"/>
      <c r="AK88" s="77"/>
      <c r="AL88" s="76"/>
      <c r="AM88" s="77"/>
      <c r="AN88" s="23"/>
      <c r="AO88" s="23"/>
      <c r="AP88" s="76"/>
      <c r="AQ88" s="75"/>
      <c r="AR88" s="75"/>
      <c r="AS88" s="75"/>
      <c r="AT88" s="74"/>
      <c r="AU88" s="76"/>
      <c r="AV88" s="76"/>
      <c r="AW88" s="77"/>
      <c r="AX88" s="76"/>
      <c r="AY88" s="77"/>
      <c r="AZ88" s="76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6"/>
      <c r="BO88" s="77"/>
      <c r="BP88" s="31"/>
      <c r="BQ88" s="31"/>
      <c r="BR88" s="23"/>
      <c r="BS88" s="10"/>
    </row>
    <row r="89" spans="1:71" x14ac:dyDescent="0.25">
      <c r="A89" s="60"/>
      <c r="B89" s="63" t="s">
        <v>138</v>
      </c>
      <c r="C89" s="78">
        <v>0.49399999999999999</v>
      </c>
      <c r="D89" s="79">
        <v>4889.982825</v>
      </c>
      <c r="E89" s="61">
        <f>(D89/88.42)/100</f>
        <v>0.5530403556887582</v>
      </c>
      <c r="F89" s="78">
        <v>1.014</v>
      </c>
      <c r="G89" s="98">
        <v>55</v>
      </c>
      <c r="H89" s="99">
        <v>28.962422966625422</v>
      </c>
      <c r="I89" s="99">
        <v>704.04305081133418</v>
      </c>
      <c r="J89" s="99">
        <v>66.837666714243966</v>
      </c>
      <c r="K89" s="99">
        <v>8.7959349131758273</v>
      </c>
      <c r="L89" s="100">
        <v>1.757065561511983</v>
      </c>
      <c r="M89" s="100">
        <v>2.3592555991443787</v>
      </c>
      <c r="N89" s="100">
        <v>3.508130669156026E-2</v>
      </c>
      <c r="O89" s="100">
        <v>7.7697599706214926E-2</v>
      </c>
      <c r="P89" s="101">
        <v>4.4157832173056813E-2</v>
      </c>
      <c r="Q89" s="99">
        <v>1.1560654160939421</v>
      </c>
      <c r="R89" s="99">
        <v>4.928725741005759</v>
      </c>
      <c r="S89" s="100">
        <v>0.77816698411369911</v>
      </c>
      <c r="T89" s="76"/>
      <c r="U89" s="75"/>
      <c r="V89" s="75"/>
      <c r="W89" s="74"/>
      <c r="X89" s="75"/>
      <c r="Y89" s="75"/>
      <c r="Z89" s="75"/>
      <c r="AA89" s="75"/>
      <c r="AB89" s="75"/>
      <c r="AC89" s="74"/>
      <c r="AD89" s="74"/>
      <c r="AE89" s="74"/>
      <c r="AF89" s="74"/>
      <c r="AG89" s="76"/>
      <c r="AH89" s="75"/>
      <c r="AI89" s="74"/>
      <c r="AJ89" s="77"/>
      <c r="AK89" s="77"/>
      <c r="AL89" s="76"/>
      <c r="AM89" s="77"/>
      <c r="AN89" s="23"/>
      <c r="AO89" s="23"/>
      <c r="AP89" s="76"/>
      <c r="AQ89" s="75"/>
      <c r="AR89" s="75"/>
      <c r="AS89" s="75"/>
      <c r="AT89" s="74"/>
      <c r="AU89" s="76"/>
      <c r="AV89" s="76"/>
      <c r="AW89" s="77"/>
      <c r="AX89" s="76"/>
      <c r="AY89" s="77"/>
      <c r="AZ89" s="76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6"/>
      <c r="BO89" s="77"/>
      <c r="BP89" s="31"/>
      <c r="BQ89" s="31"/>
      <c r="BR89" s="23"/>
      <c r="BS89" s="10"/>
    </row>
    <row r="90" spans="1:71" x14ac:dyDescent="0.25">
      <c r="B90" s="57" t="s">
        <v>512</v>
      </c>
      <c r="G90" s="105">
        <f>AVERAGE(G88:G89)</f>
        <v>55</v>
      </c>
      <c r="H90" s="105">
        <f t="shared" ref="H90" si="117">AVERAGE(H88:H89)</f>
        <v>28.787440839239721</v>
      </c>
      <c r="I90" s="105">
        <f t="shared" ref="I90" si="118">AVERAGE(I88:I89)</f>
        <v>703.30826418954371</v>
      </c>
      <c r="J90" s="105">
        <f t="shared" ref="J90" si="119">AVERAGE(J88:J89)</f>
        <v>66.593727909304974</v>
      </c>
      <c r="K90" s="105">
        <f t="shared" ref="K90" si="120">AVERAGE(K88:K89)</f>
        <v>8.7558158490024276</v>
      </c>
      <c r="L90" s="105">
        <f t="shared" ref="L90" si="121">AVERAGE(L88:L89)</f>
        <v>1.658992857379898</v>
      </c>
      <c r="M90" s="105">
        <f t="shared" ref="M90" si="122">AVERAGE(M88:M89)</f>
        <v>2.345653499933869</v>
      </c>
      <c r="N90" s="105">
        <f t="shared" ref="N90" si="123">AVERAGE(N88:N89)</f>
        <v>2.7172018983861311E-2</v>
      </c>
      <c r="O90" s="105">
        <f t="shared" ref="O90" si="124">AVERAGE(O88:O89)</f>
        <v>7.9997989787597062E-2</v>
      </c>
      <c r="P90" s="105">
        <f t="shared" ref="P90" si="125">AVERAGE(P88:P89)</f>
        <v>5.1403087330821565E-2</v>
      </c>
      <c r="Q90" s="105">
        <f t="shared" ref="Q90" si="126">AVERAGE(Q88:Q89)</f>
        <v>1.1594809855881771</v>
      </c>
      <c r="R90" s="105">
        <f t="shared" ref="R90" si="127">AVERAGE(R88:R89)</f>
        <v>4.7958319988652587</v>
      </c>
      <c r="S90" s="105">
        <f t="shared" ref="S90" si="128">AVERAGE(S88:S89)</f>
        <v>0.78565612837247012</v>
      </c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9"/>
      <c r="AK90" s="59"/>
      <c r="AL90" s="58"/>
      <c r="AM90" s="59"/>
    </row>
    <row r="91" spans="1:71" ht="18.75" x14ac:dyDescent="0.3">
      <c r="B91" s="123" t="s">
        <v>552</v>
      </c>
      <c r="C91" s="124"/>
      <c r="D91" s="124"/>
      <c r="E91" s="124"/>
      <c r="F91" s="124"/>
      <c r="G91" s="125">
        <f>(G88-G89)/G90*100</f>
        <v>0</v>
      </c>
      <c r="H91" s="125">
        <f t="shared" ref="H91" si="129">(H88-H89)/H90*100</f>
        <v>-1.215683800188216</v>
      </c>
      <c r="I91" s="125">
        <f t="shared" ref="I91" si="130">(I88-I89)/I90*100</f>
        <v>-0.20895151079655341</v>
      </c>
      <c r="J91" s="125">
        <f t="shared" ref="J91" si="131">(J88-J89)/J90*100</f>
        <v>-0.73261795846965028</v>
      </c>
      <c r="K91" s="125">
        <f t="shared" ref="K91" si="132">(K88-K89)/K90*100</f>
        <v>-0.91639808020794489</v>
      </c>
      <c r="L91" s="125">
        <f t="shared" ref="L91" si="133">(L88-L89)/L90*100</f>
        <v>-11.823161708721818</v>
      </c>
      <c r="M91" s="125">
        <f t="shared" ref="M91" si="134">(M88-M89)/M90*100</f>
        <v>-1.1597705467489896</v>
      </c>
      <c r="N91" s="125">
        <f t="shared" ref="N91" si="135">(N88-N89)/N90*100</f>
        <v>-58.216415293958349</v>
      </c>
      <c r="O91" s="125">
        <f t="shared" ref="O91" si="136">(O88-O89)/O90*100</f>
        <v>5.751119715607647</v>
      </c>
      <c r="P91" s="125">
        <f t="shared" ref="P91" si="137">(P88-P89)/P90*100</f>
        <v>28.189961085938332</v>
      </c>
      <c r="Q91" s="125">
        <f t="shared" ref="Q91" si="138">(Q88-Q89)/Q90*100</f>
        <v>0.58915489545562505</v>
      </c>
      <c r="R91" s="125">
        <f t="shared" ref="R91" si="139">(R88-R89)/R90*100</f>
        <v>-5.5420516053082878</v>
      </c>
      <c r="S91" s="125">
        <f t="shared" ref="S91" si="140">(S88-S89)/S90*100</f>
        <v>1.9064687433381782</v>
      </c>
    </row>
    <row r="92" spans="1:71" x14ac:dyDescent="0.25">
      <c r="A92" s="60"/>
      <c r="B92" s="63"/>
      <c r="C92" s="78"/>
      <c r="D92" s="79"/>
      <c r="E92" s="61"/>
      <c r="F92" s="78"/>
      <c r="G92" s="98"/>
      <c r="H92" s="99"/>
      <c r="I92" s="99"/>
      <c r="J92" s="99"/>
      <c r="K92" s="99"/>
      <c r="L92" s="100"/>
      <c r="M92" s="100"/>
      <c r="N92" s="100"/>
      <c r="O92" s="100"/>
      <c r="P92" s="101"/>
      <c r="Q92" s="99"/>
      <c r="R92" s="99"/>
      <c r="S92" s="100"/>
      <c r="T92" s="76"/>
      <c r="U92" s="75"/>
      <c r="V92" s="75"/>
      <c r="W92" s="74"/>
      <c r="X92" s="75"/>
      <c r="Y92" s="75"/>
      <c r="Z92" s="75"/>
      <c r="AA92" s="75"/>
      <c r="AB92" s="75"/>
      <c r="AC92" s="74"/>
      <c r="AD92" s="74"/>
      <c r="AE92" s="74"/>
      <c r="AF92" s="74"/>
      <c r="AG92" s="76"/>
      <c r="AH92" s="75"/>
      <c r="AI92" s="74"/>
      <c r="AJ92" s="77"/>
      <c r="AK92" s="77"/>
      <c r="AL92" s="76"/>
      <c r="AM92" s="77"/>
      <c r="AN92" s="23"/>
      <c r="AO92" s="23"/>
      <c r="AP92" s="76"/>
      <c r="AQ92" s="75"/>
      <c r="AR92" s="75"/>
      <c r="AS92" s="75"/>
      <c r="AT92" s="74"/>
      <c r="AU92" s="76"/>
      <c r="AV92" s="76"/>
      <c r="AW92" s="77"/>
      <c r="AX92" s="76"/>
      <c r="AY92" s="77"/>
      <c r="AZ92" s="76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6"/>
      <c r="BO92" s="77"/>
      <c r="BP92" s="31"/>
      <c r="BQ92" s="31"/>
      <c r="BR92" s="23"/>
      <c r="BS92" s="10"/>
    </row>
    <row r="93" spans="1:71" x14ac:dyDescent="0.25">
      <c r="A93" s="60"/>
      <c r="B93" s="63" t="s">
        <v>137</v>
      </c>
      <c r="C93" s="78">
        <v>0.51700000000000002</v>
      </c>
      <c r="D93" s="79">
        <v>6661.3569749999997</v>
      </c>
      <c r="E93" s="61">
        <f>(D93/88.42)/100</f>
        <v>0.75337672189549876</v>
      </c>
      <c r="F93" s="78">
        <v>1.0169999999999999</v>
      </c>
      <c r="G93" s="98">
        <v>334</v>
      </c>
      <c r="H93" s="99">
        <v>41.447350063085118</v>
      </c>
      <c r="I93" s="99">
        <v>444.55688817089418</v>
      </c>
      <c r="J93" s="99">
        <v>314.0412143566025</v>
      </c>
      <c r="K93" s="99">
        <v>20.864186990654424</v>
      </c>
      <c r="L93" s="100">
        <v>4.4568472079297123</v>
      </c>
      <c r="M93" s="100">
        <v>33.099265320914284</v>
      </c>
      <c r="N93" s="100">
        <v>0.10717901389327777</v>
      </c>
      <c r="O93" s="100">
        <v>0.27350730071105533</v>
      </c>
      <c r="P93" s="101">
        <v>3.0965915340230611E-2</v>
      </c>
      <c r="Q93" s="99">
        <v>1.125230692098752</v>
      </c>
      <c r="R93" s="99">
        <v>1.3476675661829089</v>
      </c>
      <c r="S93" s="100">
        <v>0.2685997284478282</v>
      </c>
      <c r="T93" s="76"/>
      <c r="U93" s="75"/>
      <c r="V93" s="75"/>
      <c r="W93" s="74"/>
      <c r="X93" s="75"/>
      <c r="Y93" s="75"/>
      <c r="Z93" s="75"/>
      <c r="AA93" s="75"/>
      <c r="AB93" s="75"/>
      <c r="AC93" s="74"/>
      <c r="AD93" s="74"/>
      <c r="AE93" s="74"/>
      <c r="AF93" s="74"/>
      <c r="AG93" s="76"/>
      <c r="AH93" s="75"/>
      <c r="AI93" s="74"/>
      <c r="AJ93" s="77"/>
      <c r="AK93" s="77"/>
      <c r="AL93" s="76"/>
      <c r="AM93" s="77"/>
      <c r="AN93" s="23"/>
      <c r="AO93" s="23"/>
      <c r="AP93" s="76"/>
      <c r="AQ93" s="75"/>
      <c r="AR93" s="75"/>
      <c r="AS93" s="75"/>
      <c r="AT93" s="74"/>
      <c r="AU93" s="76"/>
      <c r="AV93" s="76"/>
      <c r="AW93" s="77"/>
      <c r="AX93" s="76"/>
      <c r="AY93" s="77"/>
      <c r="AZ93" s="76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6"/>
      <c r="BO93" s="77"/>
      <c r="BP93" s="31"/>
      <c r="BQ93" s="31"/>
      <c r="BR93" s="23"/>
      <c r="BS93" s="10"/>
    </row>
    <row r="94" spans="1:71" x14ac:dyDescent="0.25">
      <c r="A94" s="60"/>
      <c r="B94" s="63" t="s">
        <v>136</v>
      </c>
      <c r="C94" s="78">
        <v>0.52100000000000002</v>
      </c>
      <c r="D94" s="79">
        <v>6929.5560749999995</v>
      </c>
      <c r="E94" s="61">
        <f>(D94/88.42)/100</f>
        <v>0.78370912406695314</v>
      </c>
      <c r="F94" s="78">
        <v>1.0169999999999999</v>
      </c>
      <c r="G94" s="98">
        <v>338</v>
      </c>
      <c r="H94" s="99">
        <v>41.564634834250114</v>
      </c>
      <c r="I94" s="99">
        <v>456.59583368888616</v>
      </c>
      <c r="J94" s="99">
        <v>311.83034865024348</v>
      </c>
      <c r="K94" s="99">
        <v>21.198294350235724</v>
      </c>
      <c r="L94" s="100">
        <v>4.5156928287704527</v>
      </c>
      <c r="M94" s="100">
        <v>33.228593168576182</v>
      </c>
      <c r="N94" s="100">
        <v>9.7890995290490251E-2</v>
      </c>
      <c r="O94" s="100">
        <v>0.24806062908826731</v>
      </c>
      <c r="P94" s="101">
        <v>9.2749877711970422E-2</v>
      </c>
      <c r="Q94" s="99">
        <v>1.2512558478218219</v>
      </c>
      <c r="R94" s="99">
        <v>1.6602613986759192</v>
      </c>
      <c r="S94" s="100">
        <v>0.4228502286245503</v>
      </c>
      <c r="T94" s="76"/>
      <c r="U94" s="75"/>
      <c r="V94" s="75"/>
      <c r="W94" s="74"/>
      <c r="X94" s="75"/>
      <c r="Y94" s="75"/>
      <c r="Z94" s="75"/>
      <c r="AA94" s="75"/>
      <c r="AB94" s="75"/>
      <c r="AC94" s="74"/>
      <c r="AD94" s="74"/>
      <c r="AE94" s="74"/>
      <c r="AF94" s="74"/>
      <c r="AG94" s="76"/>
      <c r="AH94" s="75"/>
      <c r="AI94" s="74"/>
      <c r="AJ94" s="77"/>
      <c r="AK94" s="77"/>
      <c r="AL94" s="76"/>
      <c r="AM94" s="77"/>
      <c r="AN94" s="23"/>
      <c r="AO94" s="23"/>
      <c r="AP94" s="76"/>
      <c r="AQ94" s="75"/>
      <c r="AR94" s="75"/>
      <c r="AS94" s="75"/>
      <c r="AT94" s="74"/>
      <c r="AU94" s="76"/>
      <c r="AV94" s="76"/>
      <c r="AW94" s="77"/>
      <c r="AX94" s="76"/>
      <c r="AY94" s="77"/>
      <c r="AZ94" s="76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6"/>
      <c r="BO94" s="77"/>
      <c r="BP94" s="31"/>
      <c r="BQ94" s="31"/>
      <c r="BR94" s="23"/>
      <c r="BS94" s="10"/>
    </row>
    <row r="95" spans="1:71" x14ac:dyDescent="0.25">
      <c r="B95" s="57" t="s">
        <v>512</v>
      </c>
      <c r="G95" s="105">
        <f>AVERAGE(G93:G94)</f>
        <v>336</v>
      </c>
      <c r="H95" s="105">
        <f t="shared" ref="H95" si="141">AVERAGE(H93:H94)</f>
        <v>41.505992448667612</v>
      </c>
      <c r="I95" s="105">
        <f t="shared" ref="I95" si="142">AVERAGE(I93:I94)</f>
        <v>450.57636092989014</v>
      </c>
      <c r="J95" s="105">
        <f t="shared" ref="J95" si="143">AVERAGE(J93:J94)</f>
        <v>312.93578150342296</v>
      </c>
      <c r="K95" s="105">
        <f t="shared" ref="K95" si="144">AVERAGE(K93:K94)</f>
        <v>21.031240670445072</v>
      </c>
      <c r="L95" s="105">
        <f t="shared" ref="L95" si="145">AVERAGE(L93:L94)</f>
        <v>4.4862700183500825</v>
      </c>
      <c r="M95" s="105">
        <f t="shared" ref="M95" si="146">AVERAGE(M93:M94)</f>
        <v>33.163929244745233</v>
      </c>
      <c r="N95" s="105">
        <f t="shared" ref="N95" si="147">AVERAGE(N93:N94)</f>
        <v>0.10253500459188401</v>
      </c>
      <c r="O95" s="105">
        <f t="shared" ref="O95" si="148">AVERAGE(O93:O94)</f>
        <v>0.26078396489966132</v>
      </c>
      <c r="P95" s="105">
        <f t="shared" ref="P95" si="149">AVERAGE(P93:P94)</f>
        <v>6.185789652610052E-2</v>
      </c>
      <c r="Q95" s="105">
        <f t="shared" ref="Q95" si="150">AVERAGE(Q93:Q94)</f>
        <v>1.188243269960287</v>
      </c>
      <c r="R95" s="105">
        <f t="shared" ref="R95" si="151">AVERAGE(R93:R94)</f>
        <v>1.5039644824294141</v>
      </c>
      <c r="S95" s="105">
        <f t="shared" ref="S95" si="152">AVERAGE(S93:S94)</f>
        <v>0.34572497853618922</v>
      </c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  <c r="AL95" s="58"/>
      <c r="AM95" s="59"/>
    </row>
    <row r="96" spans="1:71" ht="18.75" x14ac:dyDescent="0.3">
      <c r="B96" s="123" t="s">
        <v>552</v>
      </c>
      <c r="C96" s="124"/>
      <c r="D96" s="124"/>
      <c r="E96" s="124"/>
      <c r="F96" s="124"/>
      <c r="G96" s="125">
        <f>(G93-G94)/G95*100</f>
        <v>-1.1904761904761905</v>
      </c>
      <c r="H96" s="125">
        <f t="shared" ref="H96" si="153">(H93-H94)/H95*100</f>
        <v>-0.28257310389589646</v>
      </c>
      <c r="I96" s="125">
        <f t="shared" ref="I96" si="154">(I93-I94)/I95*100</f>
        <v>-2.6718990523928623</v>
      </c>
      <c r="J96" s="125">
        <f t="shared" ref="J96" si="155">(J93-J94)/J95*100</f>
        <v>0.70649182261531607</v>
      </c>
      <c r="K96" s="125">
        <f t="shared" ref="K96" si="156">(K93-K94)/K95*100</f>
        <v>-1.5886241083761454</v>
      </c>
      <c r="L96" s="125">
        <f t="shared" ref="L96" si="157">(L93-L94)/L95*100</f>
        <v>-1.3116825469721078</v>
      </c>
      <c r="M96" s="125">
        <f t="shared" ref="M96" si="158">(M93-M94)/M95*100</f>
        <v>-0.38996539495509192</v>
      </c>
      <c r="N96" s="125">
        <f t="shared" ref="N96" si="159">(N93-N94)/N95*100</f>
        <v>9.0583880497750524</v>
      </c>
      <c r="O96" s="125">
        <f t="shared" ref="O96" si="160">(O93-O94)/O95*100</f>
        <v>9.7577593133760452</v>
      </c>
      <c r="P96" s="125">
        <f t="shared" ref="P96" si="161">(P93-P94)/P95*100</f>
        <v>-99.88047741919334</v>
      </c>
      <c r="Q96" s="125">
        <f t="shared" ref="Q96" si="162">(Q93-Q94)/Q95*100</f>
        <v>-10.606006270692516</v>
      </c>
      <c r="R96" s="125">
        <f t="shared" ref="R96" si="163">(R93-R94)/R95*100</f>
        <v>-20.784655232553423</v>
      </c>
      <c r="S96" s="125">
        <f t="shared" ref="S96" si="164">(S93-S94)/S95*100</f>
        <v>-44.61653330049328</v>
      </c>
    </row>
    <row r="97" spans="1:71" x14ac:dyDescent="0.25">
      <c r="A97" s="57"/>
    </row>
    <row r="98" spans="1:71" x14ac:dyDescent="0.25">
      <c r="A98" s="60"/>
      <c r="B98" s="63" t="s">
        <v>134</v>
      </c>
      <c r="C98" s="78">
        <v>0.36399999999999999</v>
      </c>
      <c r="D98" s="79">
        <v>5052.1535999999996</v>
      </c>
      <c r="E98" s="61">
        <f>(D98/88.42)/100</f>
        <v>0.57138131644424339</v>
      </c>
      <c r="F98" s="78">
        <v>1.0069999999999999</v>
      </c>
      <c r="G98" s="98">
        <v>44</v>
      </c>
      <c r="H98" s="99">
        <v>9.1237183340118087</v>
      </c>
      <c r="I98" s="99">
        <v>387.2642875890192</v>
      </c>
      <c r="J98" s="99">
        <v>9.5120413196492919</v>
      </c>
      <c r="K98" s="99">
        <v>3.5809584871422273</v>
      </c>
      <c r="L98" s="100">
        <v>0.66746286392752707</v>
      </c>
      <c r="M98" s="100">
        <v>0.91614494603165675</v>
      </c>
      <c r="N98" s="100">
        <v>3.8851320115247959E-2</v>
      </c>
      <c r="O98" s="100">
        <v>9.2764746689036323E-2</v>
      </c>
      <c r="P98" s="101">
        <v>0.11921566209009442</v>
      </c>
      <c r="Q98" s="99">
        <v>0.62249831872960004</v>
      </c>
      <c r="R98" s="99">
        <v>0.76097980540491383</v>
      </c>
      <c r="S98" s="100">
        <v>0.11338864966657825</v>
      </c>
      <c r="T98" s="76"/>
      <c r="U98" s="75"/>
      <c r="V98" s="75"/>
      <c r="W98" s="74"/>
      <c r="X98" s="75"/>
      <c r="Y98" s="74"/>
      <c r="Z98" s="75"/>
      <c r="AA98" s="75"/>
      <c r="AB98" s="75"/>
      <c r="AC98" s="74"/>
      <c r="AD98" s="74"/>
      <c r="AE98" s="74"/>
      <c r="AF98" s="74"/>
      <c r="AG98" s="76"/>
      <c r="AH98" s="75"/>
      <c r="AI98" s="74"/>
      <c r="AJ98" s="77"/>
      <c r="AK98" s="77"/>
      <c r="AL98" s="76"/>
      <c r="AM98" s="77"/>
      <c r="AN98" s="23"/>
      <c r="AO98" s="23"/>
      <c r="AP98" s="76"/>
      <c r="AQ98" s="75"/>
      <c r="AR98" s="75"/>
      <c r="AS98" s="75"/>
      <c r="AT98" s="74"/>
      <c r="AU98" s="76"/>
      <c r="AV98" s="76"/>
      <c r="AW98" s="77"/>
      <c r="AX98" s="76"/>
      <c r="AY98" s="77"/>
      <c r="AZ98" s="76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6"/>
      <c r="BO98" s="77"/>
      <c r="BP98" s="31"/>
      <c r="BQ98" s="31"/>
      <c r="BR98" s="23"/>
      <c r="BS98" s="23"/>
    </row>
    <row r="99" spans="1:71" x14ac:dyDescent="0.25">
      <c r="A99" s="60"/>
      <c r="B99" s="63" t="s">
        <v>133</v>
      </c>
      <c r="C99" s="78">
        <v>0.33400000000000002</v>
      </c>
      <c r="D99" s="79">
        <v>4727.8208249999998</v>
      </c>
      <c r="E99" s="61">
        <f>(D99/88.42)/100</f>
        <v>0.53470038735580183</v>
      </c>
      <c r="F99" s="78">
        <v>1.0069999999999999</v>
      </c>
      <c r="G99" s="98">
        <v>326</v>
      </c>
      <c r="H99" s="99">
        <v>8.4719636180790978</v>
      </c>
      <c r="I99" s="99">
        <v>357.19079736606022</v>
      </c>
      <c r="J99" s="99">
        <v>8.4210872068125511</v>
      </c>
      <c r="K99" s="99">
        <v>3.3448279822321272</v>
      </c>
      <c r="L99" s="100">
        <v>0.60865499650645405</v>
      </c>
      <c r="M99" s="100">
        <v>0.87712760646692978</v>
      </c>
      <c r="N99" s="100">
        <v>1.1149633058409849E-2</v>
      </c>
      <c r="O99" s="100">
        <v>8.5768832770522621E-2</v>
      </c>
      <c r="P99" s="101">
        <v>5.5290161667823912E-2</v>
      </c>
      <c r="Q99" s="99">
        <v>0.56270534141517004</v>
      </c>
      <c r="R99" s="99">
        <v>0.56543761696820283</v>
      </c>
      <c r="S99" s="100">
        <v>7.4476293999771348E-2</v>
      </c>
      <c r="T99" s="76"/>
      <c r="U99" s="75"/>
      <c r="V99" s="75"/>
      <c r="W99" s="74"/>
      <c r="X99" s="75"/>
      <c r="Y99" s="74"/>
      <c r="Z99" s="75"/>
      <c r="AA99" s="75"/>
      <c r="AB99" s="75"/>
      <c r="AC99" s="74"/>
      <c r="AD99" s="74"/>
      <c r="AE99" s="8"/>
      <c r="AF99" s="74"/>
      <c r="AG99" s="76"/>
      <c r="AH99" s="75"/>
      <c r="AI99" s="74"/>
      <c r="AJ99" s="77"/>
      <c r="AK99" s="77"/>
      <c r="AL99" s="76"/>
      <c r="AM99" s="77"/>
      <c r="AN99" s="23"/>
      <c r="AO99" s="23"/>
      <c r="AP99" s="76"/>
      <c r="AQ99" s="75"/>
      <c r="AR99" s="75"/>
      <c r="AS99" s="75"/>
      <c r="AT99" s="74"/>
      <c r="AU99" s="76"/>
      <c r="AV99" s="76"/>
      <c r="AW99" s="77"/>
      <c r="AX99" s="76"/>
      <c r="AY99" s="77"/>
      <c r="AZ99" s="76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6"/>
      <c r="BO99" s="77"/>
      <c r="BP99" s="31"/>
      <c r="BQ99" s="31"/>
      <c r="BR99" s="23"/>
      <c r="BS99" s="23"/>
    </row>
    <row r="100" spans="1:71" x14ac:dyDescent="0.25">
      <c r="B100" s="57" t="s">
        <v>512</v>
      </c>
      <c r="G100" s="105">
        <f>AVERAGE(G98:G99)</f>
        <v>185</v>
      </c>
      <c r="H100" s="105">
        <f t="shared" ref="H100" si="165">AVERAGE(H98:H99)</f>
        <v>8.7978409760454532</v>
      </c>
      <c r="I100" s="105">
        <f t="shared" ref="I100" si="166">AVERAGE(I98:I99)</f>
        <v>372.22754247753971</v>
      </c>
      <c r="J100" s="105">
        <f t="shared" ref="J100" si="167">AVERAGE(J98:J99)</f>
        <v>8.9665642632309215</v>
      </c>
      <c r="K100" s="105">
        <f t="shared" ref="K100" si="168">AVERAGE(K98:K99)</f>
        <v>3.4628932346871775</v>
      </c>
      <c r="L100" s="105">
        <f t="shared" ref="L100" si="169">AVERAGE(L98:L99)</f>
        <v>0.63805893021699056</v>
      </c>
      <c r="M100" s="105">
        <f t="shared" ref="M100" si="170">AVERAGE(M98:M99)</f>
        <v>0.89663627624929321</v>
      </c>
      <c r="N100" s="105">
        <f t="shared" ref="N100" si="171">AVERAGE(N98:N99)</f>
        <v>2.5000476586828906E-2</v>
      </c>
      <c r="O100" s="105">
        <f t="shared" ref="O100" si="172">AVERAGE(O98:O99)</f>
        <v>8.9266789729779472E-2</v>
      </c>
      <c r="P100" s="105">
        <f t="shared" ref="P100" si="173">AVERAGE(P98:P99)</f>
        <v>8.7252911878959172E-2</v>
      </c>
      <c r="Q100" s="105">
        <f t="shared" ref="Q100" si="174">AVERAGE(Q98:Q99)</f>
        <v>0.59260183007238498</v>
      </c>
      <c r="R100" s="105">
        <f t="shared" ref="R100" si="175">AVERAGE(R98:R99)</f>
        <v>0.66320871118655833</v>
      </c>
      <c r="S100" s="105">
        <f t="shared" ref="S100" si="176">AVERAGE(S98:S99)</f>
        <v>9.3932471833174797E-2</v>
      </c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  <c r="AL100" s="58"/>
      <c r="AM100" s="59"/>
    </row>
    <row r="101" spans="1:71" ht="18.75" x14ac:dyDescent="0.3">
      <c r="B101" s="123" t="s">
        <v>552</v>
      </c>
      <c r="C101" s="124"/>
      <c r="D101" s="124"/>
      <c r="E101" s="124"/>
      <c r="F101" s="124"/>
      <c r="G101" s="125">
        <f>(G98-G99)/G100*100</f>
        <v>-152.43243243243242</v>
      </c>
      <c r="H101" s="125">
        <f t="shared" ref="H101" si="177">(H98-H99)/H100*100</f>
        <v>7.4081211254817259</v>
      </c>
      <c r="I101" s="125">
        <f t="shared" ref="I101" si="178">(I98-I99)/I100*100</f>
        <v>8.0793296548638978</v>
      </c>
      <c r="J101" s="125">
        <f t="shared" ref="J101" si="179">(J98-J99)/J100*100</f>
        <v>12.166913444321175</v>
      </c>
      <c r="K101" s="125">
        <f t="shared" ref="K101" si="180">(K98-K99)/K100*100</f>
        <v>6.8188791541368765</v>
      </c>
      <c r="L101" s="125">
        <f t="shared" ref="L101" si="181">(L98-L99)/L100*100</f>
        <v>9.2166827601760364</v>
      </c>
      <c r="M101" s="125">
        <f t="shared" ref="M101" si="182">(M98-M99)/M100*100</f>
        <v>4.3515236443410332</v>
      </c>
      <c r="N101" s="125">
        <f t="shared" ref="N101" si="183">(N98-N99)/N100*100</f>
        <v>110.80463590615027</v>
      </c>
      <c r="O101" s="125">
        <f t="shared" ref="O101" si="184">(O98-O99)/O100*100</f>
        <v>7.8370846982300071</v>
      </c>
      <c r="P101" s="125">
        <f t="shared" ref="P101" si="185">(P98-P99)/P100*100</f>
        <v>73.264604063816904</v>
      </c>
      <c r="Q101" s="125">
        <f t="shared" ref="Q101" si="186">(Q98-Q99)/Q100*100</f>
        <v>10.089907637836088</v>
      </c>
      <c r="R101" s="125">
        <f t="shared" ref="R101" si="187">(R98-R99)/R100*100</f>
        <v>29.484261159185177</v>
      </c>
      <c r="S101" s="125">
        <f t="shared" ref="S101" si="188">(S98-S99)/S100*100</f>
        <v>41.425882772376852</v>
      </c>
    </row>
    <row r="102" spans="1:71" x14ac:dyDescent="0.25">
      <c r="A102" s="57"/>
    </row>
    <row r="103" spans="1:71" x14ac:dyDescent="0.25">
      <c r="A103" s="60"/>
      <c r="B103" s="63" t="s">
        <v>129</v>
      </c>
      <c r="C103" s="78">
        <v>9.1999999999999998E-2</v>
      </c>
      <c r="D103" s="79">
        <v>1528.1223749999999</v>
      </c>
      <c r="E103" s="61">
        <f>(D103/88.42)/100</f>
        <v>0.17282542128477718</v>
      </c>
      <c r="F103" s="78">
        <v>1.0029999999999999</v>
      </c>
      <c r="G103" s="98">
        <v>25</v>
      </c>
      <c r="H103" s="99">
        <v>3.2729206328742091</v>
      </c>
      <c r="I103" s="99">
        <v>0.70623354595682253</v>
      </c>
      <c r="J103" s="99">
        <v>4.1572136215689319</v>
      </c>
      <c r="K103" s="99">
        <v>1.773714970757567</v>
      </c>
      <c r="L103" s="100">
        <v>1.174983594706043</v>
      </c>
      <c r="M103" s="100">
        <v>0.47746683979197674</v>
      </c>
      <c r="N103" s="100">
        <v>0.01</v>
      </c>
      <c r="O103" s="100">
        <v>2.0449765934005625E-2</v>
      </c>
      <c r="P103" s="101">
        <v>0.1598389065301144</v>
      </c>
      <c r="Q103" s="99">
        <v>0.26980942600562807</v>
      </c>
      <c r="R103" s="99">
        <v>0.61274239105872985</v>
      </c>
      <c r="S103" s="100">
        <v>5.7199134395868143E-2</v>
      </c>
      <c r="T103" s="76"/>
      <c r="U103" s="75"/>
      <c r="V103" s="75"/>
      <c r="W103" s="76"/>
      <c r="X103" s="75"/>
      <c r="Y103" s="74"/>
      <c r="Z103" s="75"/>
      <c r="AA103" s="75"/>
      <c r="AB103" s="75"/>
      <c r="AC103" s="74"/>
      <c r="AD103" s="74"/>
      <c r="AE103" s="74"/>
      <c r="AF103" s="74"/>
      <c r="AG103" s="76"/>
      <c r="AH103" s="75"/>
      <c r="AI103" s="74"/>
      <c r="AJ103" s="77"/>
      <c r="AK103" s="77"/>
      <c r="AL103" s="76"/>
      <c r="AM103" s="77"/>
      <c r="AN103" s="23"/>
      <c r="AO103" s="23"/>
      <c r="AP103" s="76"/>
      <c r="AQ103" s="75"/>
      <c r="AR103" s="75"/>
      <c r="AS103" s="75"/>
      <c r="AT103" s="74"/>
      <c r="AU103" s="76"/>
      <c r="AV103" s="76"/>
      <c r="AW103" s="77"/>
      <c r="AX103" s="76"/>
      <c r="AY103" s="77"/>
      <c r="AZ103" s="76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6"/>
      <c r="BO103" s="77"/>
      <c r="BP103" s="31"/>
      <c r="BQ103" s="31"/>
      <c r="BR103" s="23"/>
      <c r="BS103" s="23"/>
    </row>
    <row r="104" spans="1:71" x14ac:dyDescent="0.25">
      <c r="A104" s="60"/>
      <c r="B104" s="63" t="s">
        <v>128</v>
      </c>
      <c r="C104" s="78">
        <v>9.6000000000000002E-2</v>
      </c>
      <c r="D104" s="79">
        <v>1553.0697</v>
      </c>
      <c r="E104" s="61">
        <f>(D104/88.42)/100</f>
        <v>0.17564687853426825</v>
      </c>
      <c r="F104" s="78">
        <v>1.0029999999999999</v>
      </c>
      <c r="G104" s="98">
        <v>25</v>
      </c>
      <c r="H104" s="99">
        <v>3.166644547856249</v>
      </c>
      <c r="I104" s="99">
        <v>4.5861505177305526</v>
      </c>
      <c r="J104" s="99">
        <v>4.1889980206387616</v>
      </c>
      <c r="K104" s="99">
        <v>1.8518201692639169</v>
      </c>
      <c r="L104" s="100">
        <v>1.3076750704710529</v>
      </c>
      <c r="M104" s="100">
        <v>0.45835481718687071</v>
      </c>
      <c r="N104" s="100">
        <v>0.01</v>
      </c>
      <c r="O104" s="100">
        <v>1.2388930289834127E-2</v>
      </c>
      <c r="P104" s="101">
        <v>3.2693518752349611E-2</v>
      </c>
      <c r="Q104" s="99">
        <v>0.25954208833602604</v>
      </c>
      <c r="R104" s="99">
        <v>0.46059194081056581</v>
      </c>
      <c r="S104" s="100">
        <v>6.3454451665689554E-2</v>
      </c>
      <c r="T104" s="76"/>
      <c r="U104" s="75"/>
      <c r="V104" s="75"/>
      <c r="W104" s="76"/>
      <c r="X104" s="75"/>
      <c r="Y104" s="74"/>
      <c r="Z104" s="75"/>
      <c r="AA104" s="75"/>
      <c r="AB104" s="75"/>
      <c r="AC104" s="74"/>
      <c r="AD104" s="74"/>
      <c r="AE104" s="74"/>
      <c r="AF104" s="74"/>
      <c r="AG104" s="76"/>
      <c r="AH104" s="75"/>
      <c r="AI104" s="74"/>
      <c r="AJ104" s="77"/>
      <c r="AK104" s="77"/>
      <c r="AL104" s="76"/>
      <c r="AM104" s="77"/>
      <c r="AN104" s="23"/>
      <c r="AO104" s="23"/>
      <c r="AP104" s="76"/>
      <c r="AQ104" s="75"/>
      <c r="AR104" s="75"/>
      <c r="AS104" s="75"/>
      <c r="AT104" s="74"/>
      <c r="AU104" s="76"/>
      <c r="AV104" s="76"/>
      <c r="AW104" s="77"/>
      <c r="AX104" s="76"/>
      <c r="AY104" s="77"/>
      <c r="AZ104" s="76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6"/>
      <c r="BO104" s="77"/>
      <c r="BP104" s="31"/>
      <c r="BQ104" s="31"/>
      <c r="BR104" s="23"/>
      <c r="BS104" s="23"/>
    </row>
    <row r="105" spans="1:71" x14ac:dyDescent="0.25">
      <c r="B105" s="57" t="s">
        <v>512</v>
      </c>
      <c r="G105" s="105">
        <f>AVERAGE(G103:G104)</f>
        <v>25</v>
      </c>
      <c r="H105" s="105">
        <f t="shared" ref="H105" si="189">AVERAGE(H103:H104)</f>
        <v>3.2197825903652291</v>
      </c>
      <c r="I105" s="105">
        <f t="shared" ref="I105" si="190">AVERAGE(I103:I104)</f>
        <v>2.6461920318436878</v>
      </c>
      <c r="J105" s="105">
        <f t="shared" ref="J105" si="191">AVERAGE(J103:J104)</f>
        <v>4.1731058211038468</v>
      </c>
      <c r="K105" s="105">
        <f t="shared" ref="K105" si="192">AVERAGE(K103:K104)</f>
        <v>1.812767570010742</v>
      </c>
      <c r="L105" s="105">
        <f t="shared" ref="L105" si="193">AVERAGE(L103:L104)</f>
        <v>1.2413293325885479</v>
      </c>
      <c r="M105" s="105">
        <f t="shared" ref="M105" si="194">AVERAGE(M103:M104)</f>
        <v>0.46791082848942372</v>
      </c>
      <c r="N105" s="105">
        <f t="shared" ref="N105" si="195">AVERAGE(N103:N104)</f>
        <v>0.01</v>
      </c>
      <c r="O105" s="105">
        <f t="shared" ref="O105" si="196">AVERAGE(O103:O104)</f>
        <v>1.6419348111919876E-2</v>
      </c>
      <c r="P105" s="105">
        <f t="shared" ref="P105" si="197">AVERAGE(P103:P104)</f>
        <v>9.6266212641232002E-2</v>
      </c>
      <c r="Q105" s="105">
        <f t="shared" ref="Q105" si="198">AVERAGE(Q103:Q104)</f>
        <v>0.26467575717082703</v>
      </c>
      <c r="R105" s="105">
        <f t="shared" ref="R105" si="199">AVERAGE(R103:R104)</f>
        <v>0.53666716593464781</v>
      </c>
      <c r="S105" s="105">
        <f t="shared" ref="S105" si="200">AVERAGE(S103:S104)</f>
        <v>6.0326793030778848E-2</v>
      </c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  <c r="AL105" s="58"/>
      <c r="AM105" s="59"/>
    </row>
    <row r="106" spans="1:71" ht="18.75" x14ac:dyDescent="0.3">
      <c r="B106" s="123" t="s">
        <v>552</v>
      </c>
      <c r="C106" s="124"/>
      <c r="D106" s="124"/>
      <c r="E106" s="124"/>
      <c r="F106" s="124"/>
      <c r="G106" s="125">
        <f>(G103-G104)/G105*100</f>
        <v>0</v>
      </c>
      <c r="H106" s="125">
        <f t="shared" ref="H106" si="201">(H103-H104)/H105*100</f>
        <v>3.3007223946106516</v>
      </c>
      <c r="I106" s="125">
        <f t="shared" ref="I106" si="202">(I103-I104)/I105*100</f>
        <v>-146.62265342362423</v>
      </c>
      <c r="J106" s="125">
        <f t="shared" ref="J106" si="203">(J103-J104)/J105*100</f>
        <v>-0.76164852827581131</v>
      </c>
      <c r="K106" s="125">
        <f t="shared" ref="K106" si="204">(K103-K104)/K105*100</f>
        <v>-4.3086162726249055</v>
      </c>
      <c r="L106" s="125">
        <f t="shared" ref="L106" si="205">(L103-L104)/L105*100</f>
        <v>-10.689465904129406</v>
      </c>
      <c r="M106" s="125">
        <f t="shared" ref="M106" si="206">(M103-M104)/M105*100</f>
        <v>4.0845437723264872</v>
      </c>
      <c r="N106" s="125">
        <f t="shared" ref="N106" si="207">(N103-N104)/N105*100</f>
        <v>0</v>
      </c>
      <c r="O106" s="125">
        <f t="shared" ref="O106" si="208">(O103-O104)/O105*100</f>
        <v>49.093518142292211</v>
      </c>
      <c r="P106" s="125">
        <f t="shared" ref="P106" si="209">(P103-P104)/P105*100</f>
        <v>132.07685675930173</v>
      </c>
      <c r="Q106" s="125">
        <f t="shared" ref="Q106" si="210">(Q103-Q104)/Q105*100</f>
        <v>3.8792134872312021</v>
      </c>
      <c r="R106" s="125">
        <f t="shared" ref="R106" si="211">(R103-R104)/R105*100</f>
        <v>28.350989198898009</v>
      </c>
      <c r="S106" s="125">
        <f t="shared" ref="S106" si="212">(S103-S104)/S105*100</f>
        <v>-10.369053210950458</v>
      </c>
    </row>
    <row r="107" spans="1:71" x14ac:dyDescent="0.25">
      <c r="A107" s="57"/>
    </row>
    <row r="108" spans="1:71" x14ac:dyDescent="0.25">
      <c r="A108" s="60"/>
      <c r="B108" s="63" t="s">
        <v>123</v>
      </c>
      <c r="C108" s="78">
        <v>0.19600000000000001</v>
      </c>
      <c r="D108" s="79">
        <v>1715.2404749999998</v>
      </c>
      <c r="E108" s="61">
        <f>(D108/88.42)/100</f>
        <v>0.19398783928975341</v>
      </c>
      <c r="F108" s="78">
        <v>1.0049999999999999</v>
      </c>
      <c r="G108" s="98">
        <v>67</v>
      </c>
      <c r="H108" s="99">
        <v>5.2930051079421379</v>
      </c>
      <c r="I108" s="99">
        <v>168.85472568407619</v>
      </c>
      <c r="J108" s="99">
        <v>20.872599773854073</v>
      </c>
      <c r="K108" s="99">
        <v>2.9757476728624566</v>
      </c>
      <c r="L108" s="100">
        <v>0.38526371917072505</v>
      </c>
      <c r="M108" s="100">
        <v>0.53777895090866268</v>
      </c>
      <c r="N108" s="100">
        <v>3.0437604252568359E-2</v>
      </c>
      <c r="O108" s="100">
        <v>0.20250390788398731</v>
      </c>
      <c r="P108" s="101">
        <v>0.18668612238172541</v>
      </c>
      <c r="Q108" s="99">
        <v>0.47755316208881604</v>
      </c>
      <c r="R108" s="99">
        <v>0.8171345070879068</v>
      </c>
      <c r="S108" s="100">
        <v>0.22102981816957723</v>
      </c>
      <c r="T108" s="76"/>
      <c r="U108" s="75"/>
      <c r="V108" s="75"/>
      <c r="W108" s="74"/>
      <c r="X108" s="75"/>
      <c r="Y108" s="74"/>
      <c r="Z108" s="75"/>
      <c r="AA108" s="75"/>
      <c r="AB108" s="75"/>
      <c r="AC108" s="74"/>
      <c r="AD108" s="74"/>
      <c r="AE108" s="74"/>
      <c r="AF108" s="74"/>
      <c r="AG108" s="76"/>
      <c r="AH108" s="75"/>
      <c r="AI108" s="74"/>
      <c r="AJ108" s="77"/>
      <c r="AK108" s="77"/>
      <c r="AL108" s="76"/>
      <c r="AM108" s="77"/>
      <c r="AN108" s="23"/>
      <c r="AO108" s="23"/>
      <c r="AP108" s="76"/>
      <c r="AQ108" s="75"/>
      <c r="AR108" s="75"/>
      <c r="AS108" s="75"/>
      <c r="AT108" s="74"/>
      <c r="AU108" s="76"/>
      <c r="AV108" s="76"/>
      <c r="AW108" s="77"/>
      <c r="AX108" s="76"/>
      <c r="AY108" s="77"/>
      <c r="AZ108" s="76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6"/>
      <c r="BO108" s="77"/>
      <c r="BP108" s="31"/>
      <c r="BQ108" s="31"/>
      <c r="BR108" s="23"/>
      <c r="BS108" s="23"/>
    </row>
    <row r="109" spans="1:71" x14ac:dyDescent="0.25">
      <c r="A109" s="60"/>
      <c r="B109" s="63" t="s">
        <v>122</v>
      </c>
      <c r="C109" s="78">
        <v>0.28399999999999997</v>
      </c>
      <c r="D109" s="79">
        <v>2794.2759000000001</v>
      </c>
      <c r="E109" s="61">
        <f>(D109/88.42)/100</f>
        <v>0.31602306039357608</v>
      </c>
      <c r="F109" s="78">
        <v>1.008</v>
      </c>
      <c r="G109" s="98">
        <v>115</v>
      </c>
      <c r="H109" s="99">
        <v>8.5259861494524376</v>
      </c>
      <c r="I109" s="99">
        <v>277.26779538307517</v>
      </c>
      <c r="J109" s="99">
        <v>35.796186645834268</v>
      </c>
      <c r="K109" s="99">
        <v>4.4456320762109467</v>
      </c>
      <c r="L109" s="100">
        <v>0.86751495551755098</v>
      </c>
      <c r="M109" s="100">
        <v>0.91808768564958076</v>
      </c>
      <c r="N109" s="100">
        <v>3.0791587530219457E-2</v>
      </c>
      <c r="O109" s="100">
        <v>0.29729098953340033</v>
      </c>
      <c r="P109" s="101">
        <v>6.4207303180255318E-2</v>
      </c>
      <c r="Q109" s="99">
        <v>0.82363067732807105</v>
      </c>
      <c r="R109" s="99">
        <v>1.2928900094346689</v>
      </c>
      <c r="S109" s="100">
        <v>0.3649721336292393</v>
      </c>
      <c r="T109" s="76"/>
      <c r="U109" s="75"/>
      <c r="V109" s="75"/>
      <c r="W109" s="74"/>
      <c r="X109" s="75"/>
      <c r="Y109" s="75"/>
      <c r="Z109" s="75"/>
      <c r="AA109" s="75"/>
      <c r="AB109" s="75"/>
      <c r="AC109" s="74"/>
      <c r="AD109" s="74"/>
      <c r="AE109" s="74"/>
      <c r="AF109" s="74"/>
      <c r="AG109" s="76"/>
      <c r="AH109" s="75"/>
      <c r="AI109" s="74"/>
      <c r="AJ109" s="77"/>
      <c r="AK109" s="77"/>
      <c r="AL109" s="76"/>
      <c r="AM109" s="77"/>
      <c r="AN109" s="23"/>
      <c r="AO109" s="23"/>
      <c r="AP109" s="76"/>
      <c r="AQ109" s="75"/>
      <c r="AR109" s="75"/>
      <c r="AS109" s="75"/>
      <c r="AT109" s="74"/>
      <c r="AU109" s="76"/>
      <c r="AV109" s="76"/>
      <c r="AW109" s="77"/>
      <c r="AX109" s="76"/>
      <c r="AY109" s="77"/>
      <c r="AZ109" s="76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6"/>
      <c r="BO109" s="77"/>
      <c r="BP109" s="31"/>
      <c r="BQ109" s="31"/>
      <c r="BR109" s="23"/>
      <c r="BS109" s="23"/>
    </row>
    <row r="110" spans="1:71" x14ac:dyDescent="0.25">
      <c r="B110" s="57" t="s">
        <v>512</v>
      </c>
      <c r="G110" s="105">
        <f>AVERAGE(G108:G109)</f>
        <v>91</v>
      </c>
      <c r="H110" s="105">
        <f t="shared" ref="H110" si="213">AVERAGE(H108:H109)</f>
        <v>6.9094956286972877</v>
      </c>
      <c r="I110" s="105">
        <f t="shared" ref="I110" si="214">AVERAGE(I108:I109)</f>
        <v>223.06126053357568</v>
      </c>
      <c r="J110" s="105">
        <f t="shared" ref="J110" si="215">AVERAGE(J108:J109)</f>
        <v>28.334393209844173</v>
      </c>
      <c r="K110" s="105">
        <f t="shared" ref="K110" si="216">AVERAGE(K108:K109)</f>
        <v>3.7106898745367016</v>
      </c>
      <c r="L110" s="105">
        <f t="shared" ref="L110" si="217">AVERAGE(L108:L109)</f>
        <v>0.62638933734413804</v>
      </c>
      <c r="M110" s="105">
        <f t="shared" ref="M110" si="218">AVERAGE(M108:M109)</f>
        <v>0.72793331827912167</v>
      </c>
      <c r="N110" s="105">
        <f t="shared" ref="N110" si="219">AVERAGE(N108:N109)</f>
        <v>3.0614595891393908E-2</v>
      </c>
      <c r="O110" s="105">
        <f t="shared" ref="O110" si="220">AVERAGE(O108:O109)</f>
        <v>0.24989744870869382</v>
      </c>
      <c r="P110" s="105">
        <f t="shared" ref="P110" si="221">AVERAGE(P108:P109)</f>
        <v>0.12544671278099037</v>
      </c>
      <c r="Q110" s="105">
        <f t="shared" ref="Q110" si="222">AVERAGE(Q108:Q109)</f>
        <v>0.65059191970844354</v>
      </c>
      <c r="R110" s="105">
        <f t="shared" ref="R110" si="223">AVERAGE(R108:R109)</f>
        <v>1.055012258261288</v>
      </c>
      <c r="S110" s="105">
        <f t="shared" ref="S110" si="224">AVERAGE(S108:S109)</f>
        <v>0.29300097589940827</v>
      </c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9"/>
      <c r="AL110" s="58"/>
      <c r="AM110" s="59"/>
    </row>
    <row r="111" spans="1:71" ht="18.75" x14ac:dyDescent="0.3">
      <c r="B111" s="123" t="s">
        <v>552</v>
      </c>
      <c r="C111" s="124"/>
      <c r="D111" s="124"/>
      <c r="E111" s="124"/>
      <c r="F111" s="124"/>
      <c r="G111" s="125">
        <f>(G108-G109)/G110*100</f>
        <v>-52.747252747252752</v>
      </c>
      <c r="H111" s="125">
        <f t="shared" ref="H111" si="225">(H108-H109)/H110*100</f>
        <v>-46.790405772640227</v>
      </c>
      <c r="I111" s="125">
        <f t="shared" ref="I111" si="226">(I108-I109)/I110*100</f>
        <v>-48.602374719692939</v>
      </c>
      <c r="J111" s="125">
        <f t="shared" ref="J111" si="227">(J108-J109)/J110*100</f>
        <v>-52.669512847712284</v>
      </c>
      <c r="K111" s="125">
        <f t="shared" ref="K111" si="228">(K108-K109)/K110*100</f>
        <v>-39.612159815215293</v>
      </c>
      <c r="L111" s="125">
        <f t="shared" ref="L111" si="229">(L108-L109)/L110*100</f>
        <v>-76.989055783029286</v>
      </c>
      <c r="M111" s="125">
        <f t="shared" ref="M111" si="230">(M108-M109)/M110*100</f>
        <v>-52.244996236741969</v>
      </c>
      <c r="N111" s="125">
        <f t="shared" ref="N111" si="231">(N108-N109)/N110*100</f>
        <v>-1.1562565741741744</v>
      </c>
      <c r="O111" s="125">
        <f t="shared" ref="O111" si="232">(O108-O109)/O110*100</f>
        <v>-37.930391902442587</v>
      </c>
      <c r="P111" s="125">
        <f t="shared" ref="P111" si="233">(P108-P109)/P110*100</f>
        <v>97.634140015528558</v>
      </c>
      <c r="Q111" s="125">
        <f t="shared" ref="Q111" si="234">(Q108-Q109)/Q110*100</f>
        <v>-53.194253533666128</v>
      </c>
      <c r="R111" s="125">
        <f t="shared" ref="R111" si="235">(R108-R109)/R110*100</f>
        <v>-45.09478431377002</v>
      </c>
      <c r="S111" s="125">
        <f t="shared" ref="S111" si="236">(S108-S109)/S110*100</f>
        <v>-49.126906495041737</v>
      </c>
    </row>
    <row r="112" spans="1:71" x14ac:dyDescent="0.25">
      <c r="A112" s="57"/>
    </row>
    <row r="113" spans="1:71" x14ac:dyDescent="0.25">
      <c r="A113" s="60"/>
      <c r="B113" s="63" t="s">
        <v>118</v>
      </c>
      <c r="C113" s="78">
        <v>0.41899999999999998</v>
      </c>
      <c r="D113" s="79">
        <v>6012.6914249999991</v>
      </c>
      <c r="E113" s="61">
        <f>(D113/88.42)/100</f>
        <v>0.68001486371861564</v>
      </c>
      <c r="F113" s="78">
        <v>1.0109999999999999</v>
      </c>
      <c r="G113" s="98">
        <v>87</v>
      </c>
      <c r="H113" s="99">
        <v>90.279502543723709</v>
      </c>
      <c r="I113" s="99">
        <v>244.35507204185117</v>
      </c>
      <c r="J113" s="99">
        <v>43.95679208423477</v>
      </c>
      <c r="K113" s="99">
        <v>4.5763746097991262</v>
      </c>
      <c r="L113" s="100">
        <v>0.66232784975554693</v>
      </c>
      <c r="M113" s="100">
        <v>0.70586323936539386</v>
      </c>
      <c r="N113" s="100">
        <v>4.8805091375694859E-2</v>
      </c>
      <c r="O113" s="100">
        <v>9.7381505596370321E-2</v>
      </c>
      <c r="P113" s="101">
        <v>0.16646146437452441</v>
      </c>
      <c r="Q113" s="99">
        <v>0.74867376488683901</v>
      </c>
      <c r="R113" s="99">
        <v>1.4745437257367189</v>
      </c>
      <c r="S113" s="100">
        <v>0.22061826825137523</v>
      </c>
      <c r="T113" s="76"/>
      <c r="U113" s="75"/>
      <c r="V113" s="75"/>
      <c r="W113" s="74"/>
      <c r="X113" s="75"/>
      <c r="Y113" s="75"/>
      <c r="Z113" s="75"/>
      <c r="AA113" s="75"/>
      <c r="AB113" s="75"/>
      <c r="AC113" s="74"/>
      <c r="AD113" s="74"/>
      <c r="AE113" s="74"/>
      <c r="AF113" s="74"/>
      <c r="AG113" s="76"/>
      <c r="AH113" s="75"/>
      <c r="AI113" s="74"/>
      <c r="AJ113" s="77"/>
      <c r="AK113" s="77"/>
      <c r="AL113" s="76"/>
      <c r="AM113" s="77"/>
      <c r="AN113" s="23"/>
      <c r="AO113" s="23"/>
      <c r="AP113" s="76"/>
      <c r="AQ113" s="75"/>
      <c r="AR113" s="75"/>
      <c r="AS113" s="75"/>
      <c r="AT113" s="74"/>
      <c r="AU113" s="76"/>
      <c r="AV113" s="76"/>
      <c r="AW113" s="77"/>
      <c r="AX113" s="76"/>
      <c r="AY113" s="77"/>
      <c r="AZ113" s="76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6"/>
      <c r="BO113" s="77"/>
      <c r="BP113" s="31"/>
      <c r="BQ113" s="31"/>
      <c r="BR113" s="23"/>
      <c r="BS113" s="23"/>
    </row>
    <row r="114" spans="1:71" x14ac:dyDescent="0.25">
      <c r="A114" s="60"/>
      <c r="B114" s="63" t="s">
        <v>117</v>
      </c>
      <c r="C114" s="78">
        <v>0.40200000000000002</v>
      </c>
      <c r="D114" s="79">
        <v>5557.3742249999996</v>
      </c>
      <c r="E114" s="61">
        <f>(D114/88.42)/100</f>
        <v>0.62852004354218494</v>
      </c>
      <c r="F114" s="78">
        <v>1.0109999999999999</v>
      </c>
      <c r="G114" s="98">
        <v>86</v>
      </c>
      <c r="H114" s="99">
        <v>90.4465659628342</v>
      </c>
      <c r="I114" s="99">
        <v>245.94125848219517</v>
      </c>
      <c r="J114" s="99">
        <v>43.61400076194117</v>
      </c>
      <c r="K114" s="99">
        <v>4.8120410537878371</v>
      </c>
      <c r="L114" s="100">
        <v>0.7733992552271961</v>
      </c>
      <c r="M114" s="100">
        <v>0.6685006828661777</v>
      </c>
      <c r="N114" s="100">
        <v>0.10709987246957475</v>
      </c>
      <c r="O114" s="100">
        <v>9.3771018777445314E-2</v>
      </c>
      <c r="P114" s="101">
        <v>4.8805487069123611E-2</v>
      </c>
      <c r="Q114" s="99">
        <v>0.78830981999967908</v>
      </c>
      <c r="R114" s="99">
        <v>1.9001133835559589</v>
      </c>
      <c r="S114" s="100">
        <v>0.22496908637053922</v>
      </c>
      <c r="T114" s="76"/>
      <c r="U114" s="75"/>
      <c r="V114" s="75"/>
      <c r="W114" s="74"/>
      <c r="X114" s="75"/>
      <c r="Y114" s="75"/>
      <c r="Z114" s="75"/>
      <c r="AA114" s="75"/>
      <c r="AB114" s="75"/>
      <c r="AC114" s="74"/>
      <c r="AD114" s="74"/>
      <c r="AE114" s="74"/>
      <c r="AF114" s="74"/>
      <c r="AG114" s="76"/>
      <c r="AH114" s="75"/>
      <c r="AI114" s="74"/>
      <c r="AJ114" s="77"/>
      <c r="AK114" s="77"/>
      <c r="AL114" s="76"/>
      <c r="AM114" s="77"/>
      <c r="AN114" s="23"/>
      <c r="AO114" s="23"/>
      <c r="AP114" s="76"/>
      <c r="AQ114" s="75"/>
      <c r="AR114" s="75"/>
      <c r="AS114" s="75"/>
      <c r="AT114" s="74"/>
      <c r="AU114" s="76"/>
      <c r="AV114" s="76"/>
      <c r="AW114" s="77"/>
      <c r="AX114" s="76"/>
      <c r="AY114" s="77"/>
      <c r="AZ114" s="76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6"/>
      <c r="BO114" s="77"/>
      <c r="BP114" s="31"/>
      <c r="BQ114" s="31"/>
      <c r="BR114" s="23"/>
      <c r="BS114" s="23"/>
    </row>
    <row r="115" spans="1:71" x14ac:dyDescent="0.25">
      <c r="B115" s="57" t="s">
        <v>512</v>
      </c>
      <c r="G115" s="105">
        <f>AVERAGE(G113:G114)</f>
        <v>86.5</v>
      </c>
      <c r="H115" s="105">
        <f t="shared" ref="H115" si="237">AVERAGE(H113:H114)</f>
        <v>90.363034253278954</v>
      </c>
      <c r="I115" s="105">
        <f t="shared" ref="I115" si="238">AVERAGE(I113:I114)</f>
        <v>245.14816526202316</v>
      </c>
      <c r="J115" s="105">
        <f t="shared" ref="J115" si="239">AVERAGE(J113:J114)</f>
        <v>43.785396423087974</v>
      </c>
      <c r="K115" s="105">
        <f t="shared" ref="K115" si="240">AVERAGE(K113:K114)</f>
        <v>4.6942078317934817</v>
      </c>
      <c r="L115" s="105">
        <f t="shared" ref="L115" si="241">AVERAGE(L113:L114)</f>
        <v>0.71786355249137146</v>
      </c>
      <c r="M115" s="105">
        <f t="shared" ref="M115" si="242">AVERAGE(M113:M114)</f>
        <v>0.68718196111578578</v>
      </c>
      <c r="N115" s="105">
        <f t="shared" ref="N115" si="243">AVERAGE(N113:N114)</f>
        <v>7.7952481922634806E-2</v>
      </c>
      <c r="O115" s="105">
        <f t="shared" ref="O115" si="244">AVERAGE(O113:O114)</f>
        <v>9.5576262186907818E-2</v>
      </c>
      <c r="P115" s="105">
        <f t="shared" ref="P115" si="245">AVERAGE(P113:P114)</f>
        <v>0.10763347572182401</v>
      </c>
      <c r="Q115" s="105">
        <f t="shared" ref="Q115" si="246">AVERAGE(Q113:Q114)</f>
        <v>0.76849179244325905</v>
      </c>
      <c r="R115" s="105">
        <f t="shared" ref="R115" si="247">AVERAGE(R113:R114)</f>
        <v>1.687328554646339</v>
      </c>
      <c r="S115" s="105">
        <f t="shared" ref="S115" si="248">AVERAGE(S113:S114)</f>
        <v>0.22279367731095723</v>
      </c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  <c r="AK115" s="59"/>
      <c r="AL115" s="58"/>
      <c r="AM115" s="59"/>
    </row>
    <row r="116" spans="1:71" ht="18.75" x14ac:dyDescent="0.3">
      <c r="B116" s="123" t="s">
        <v>552</v>
      </c>
      <c r="C116" s="124"/>
      <c r="D116" s="124"/>
      <c r="E116" s="124"/>
      <c r="F116" s="124"/>
      <c r="G116" s="125">
        <f>(G113-G114)/G115*100</f>
        <v>1.1560693641618496</v>
      </c>
      <c r="H116" s="125">
        <f t="shared" ref="H116" si="249">(H113-H114)/H115*100</f>
        <v>-0.18488026712585606</v>
      </c>
      <c r="I116" s="125">
        <f t="shared" ref="I116" si="250">(I113-I114)/I115*100</f>
        <v>-0.64703174043689893</v>
      </c>
      <c r="J116" s="125">
        <f t="shared" ref="J116" si="251">(J113-J114)/J115*100</f>
        <v>0.7828896168514452</v>
      </c>
      <c r="K116" s="125">
        <f t="shared" ref="K116" si="252">(K113-K114)/K115*100</f>
        <v>-5.0203666397674489</v>
      </c>
      <c r="L116" s="125">
        <f t="shared" ref="L116" si="253">(L113-L114)/L115*100</f>
        <v>-15.472495446547166</v>
      </c>
      <c r="M116" s="125">
        <f t="shared" ref="M116" si="254">(M113-M114)/M115*100</f>
        <v>5.4370688716202791</v>
      </c>
      <c r="N116" s="125">
        <f t="shared" ref="N116" si="255">(N113-N114)/N115*100</f>
        <v>-74.782456768644636</v>
      </c>
      <c r="O116" s="125">
        <f t="shared" ref="O116" si="256">(O113-O114)/O115*100</f>
        <v>3.7775978431384791</v>
      </c>
      <c r="P116" s="125">
        <f t="shared" ref="P116" si="257">(P113-P114)/P115*100</f>
        <v>109.31169556345064</v>
      </c>
      <c r="Q116" s="125">
        <f t="shared" ref="Q116" si="258">(Q113-Q114)/Q115*100</f>
        <v>-5.1576419556577848</v>
      </c>
      <c r="R116" s="125">
        <f t="shared" ref="R116" si="259">(R113-R114)/R115*100</f>
        <v>-25.221505121060357</v>
      </c>
      <c r="S116" s="125">
        <f t="shared" ref="S116" si="260">(S113-S114)/S115*100</f>
        <v>-1.952846315782774</v>
      </c>
    </row>
    <row r="117" spans="1:71" x14ac:dyDescent="0.25">
      <c r="A117" s="57"/>
    </row>
    <row r="118" spans="1:71" x14ac:dyDescent="0.25">
      <c r="A118" s="60"/>
      <c r="B118" s="63" t="s">
        <v>111</v>
      </c>
      <c r="C118" s="78">
        <v>0.189</v>
      </c>
      <c r="D118" s="79">
        <v>4341.1065749999998</v>
      </c>
      <c r="E118" s="61">
        <f>(D118/88.42)/100</f>
        <v>0.49096432650983934</v>
      </c>
      <c r="F118" s="78">
        <v>1.0049999999999999</v>
      </c>
      <c r="G118" s="98">
        <v>39</v>
      </c>
      <c r="H118" s="99">
        <v>10.791310899736718</v>
      </c>
      <c r="I118" s="99">
        <v>388.54265261048317</v>
      </c>
      <c r="J118" s="99">
        <v>9.8449171790265027</v>
      </c>
      <c r="K118" s="99">
        <v>2.418042979633737</v>
      </c>
      <c r="L118" s="100">
        <v>0.70125591045945901</v>
      </c>
      <c r="M118" s="100">
        <v>1.2023309369162187</v>
      </c>
      <c r="N118" s="100">
        <v>2.204646272486956E-2</v>
      </c>
      <c r="O118" s="100">
        <v>5.639304056305533E-2</v>
      </c>
      <c r="P118" s="101">
        <v>0.1287275853523864</v>
      </c>
      <c r="Q118" s="99">
        <v>0.781439509721224</v>
      </c>
      <c r="R118" s="99">
        <v>0.73051083569660991</v>
      </c>
      <c r="S118" s="100">
        <v>9.600313321252664E-2</v>
      </c>
      <c r="T118" s="76"/>
      <c r="U118" s="75"/>
      <c r="V118" s="75"/>
      <c r="W118" s="74"/>
      <c r="X118" s="75"/>
      <c r="Y118" s="74"/>
      <c r="Z118" s="75"/>
      <c r="AA118" s="75"/>
      <c r="AB118" s="75"/>
      <c r="AC118" s="74"/>
      <c r="AD118" s="74"/>
      <c r="AE118" s="74"/>
      <c r="AF118" s="74"/>
      <c r="AG118" s="76"/>
      <c r="AH118" s="75"/>
      <c r="AI118" s="74"/>
      <c r="AJ118" s="77"/>
      <c r="AK118" s="77"/>
      <c r="AL118" s="76"/>
      <c r="AM118" s="77"/>
      <c r="AN118" s="23"/>
      <c r="AO118" s="23"/>
      <c r="AP118" s="76"/>
      <c r="AQ118" s="75"/>
      <c r="AR118" s="75"/>
      <c r="AS118" s="75"/>
      <c r="AT118" s="74"/>
      <c r="AU118" s="76"/>
      <c r="AV118" s="76"/>
      <c r="AW118" s="77"/>
      <c r="AX118" s="76"/>
      <c r="AY118" s="77"/>
      <c r="AZ118" s="76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6"/>
      <c r="BO118" s="77"/>
      <c r="BP118" s="31"/>
      <c r="BQ118" s="31"/>
      <c r="BR118" s="23"/>
      <c r="BS118" s="23"/>
    </row>
    <row r="119" spans="1:71" x14ac:dyDescent="0.25">
      <c r="A119" s="60"/>
      <c r="B119" s="63" t="s">
        <v>110</v>
      </c>
      <c r="C119" s="78">
        <v>0.32400000000000001</v>
      </c>
      <c r="D119" s="79">
        <v>7260.1366499999995</v>
      </c>
      <c r="E119" s="61">
        <f>(D119/88.42)/100</f>
        <v>0.82109665799592846</v>
      </c>
      <c r="F119" s="78">
        <v>1.0089999999999999</v>
      </c>
      <c r="G119" s="98">
        <v>72</v>
      </c>
      <c r="H119" s="99">
        <v>19.060867691573819</v>
      </c>
      <c r="I119" s="99">
        <v>673.6465568022652</v>
      </c>
      <c r="J119" s="99">
        <v>17.420045341669173</v>
      </c>
      <c r="K119" s="99">
        <v>4.2676831728818261</v>
      </c>
      <c r="L119" s="100">
        <v>1.1279505938480119</v>
      </c>
      <c r="M119" s="100">
        <v>2.1883276654046186</v>
      </c>
      <c r="N119" s="100">
        <v>7.5853726844485561E-2</v>
      </c>
      <c r="O119" s="100">
        <v>0.10793950585112633</v>
      </c>
      <c r="P119" s="101">
        <v>0.37375643975946943</v>
      </c>
      <c r="Q119" s="99">
        <v>1.5045150360811621</v>
      </c>
      <c r="R119" s="99">
        <v>1.9042447387488191</v>
      </c>
      <c r="S119" s="100">
        <v>0.17013397269987923</v>
      </c>
      <c r="T119" s="76"/>
      <c r="U119" s="75"/>
      <c r="V119" s="75"/>
      <c r="W119" s="74"/>
      <c r="X119" s="75"/>
      <c r="Y119" s="74"/>
      <c r="Z119" s="75"/>
      <c r="AA119" s="75"/>
      <c r="AB119" s="75"/>
      <c r="AC119" s="74"/>
      <c r="AD119" s="74"/>
      <c r="AE119" s="74"/>
      <c r="AF119" s="74"/>
      <c r="AG119" s="76"/>
      <c r="AH119" s="75"/>
      <c r="AI119" s="74"/>
      <c r="AJ119" s="77"/>
      <c r="AK119" s="77"/>
      <c r="AL119" s="76"/>
      <c r="AM119" s="77"/>
      <c r="AN119" s="23"/>
      <c r="AO119" s="23"/>
      <c r="AP119" s="76"/>
      <c r="AQ119" s="75"/>
      <c r="AR119" s="75"/>
      <c r="AS119" s="75"/>
      <c r="AT119" s="74"/>
      <c r="AU119" s="76"/>
      <c r="AV119" s="76"/>
      <c r="AW119" s="77"/>
      <c r="AX119" s="76"/>
      <c r="AY119" s="77"/>
      <c r="AZ119" s="76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6"/>
      <c r="BO119" s="77"/>
      <c r="BP119" s="31"/>
      <c r="BQ119" s="31"/>
      <c r="BR119" s="23"/>
      <c r="BS119" s="23"/>
    </row>
    <row r="120" spans="1:71" x14ac:dyDescent="0.25">
      <c r="B120" s="57" t="s">
        <v>512</v>
      </c>
      <c r="G120" s="105">
        <f>AVERAGE(G118:G119)</f>
        <v>55.5</v>
      </c>
      <c r="H120" s="105">
        <f t="shared" ref="H120" si="261">AVERAGE(H118:H119)</f>
        <v>14.926089295655268</v>
      </c>
      <c r="I120" s="105">
        <f t="shared" ref="I120" si="262">AVERAGE(I118:I119)</f>
        <v>531.09460470637418</v>
      </c>
      <c r="J120" s="105">
        <f t="shared" ref="J120" si="263">AVERAGE(J118:J119)</f>
        <v>13.632481260347838</v>
      </c>
      <c r="K120" s="105">
        <f t="shared" ref="K120" si="264">AVERAGE(K118:K119)</f>
        <v>3.3428630762577818</v>
      </c>
      <c r="L120" s="105">
        <f t="shared" ref="L120" si="265">AVERAGE(L118:L119)</f>
        <v>0.9146032521537355</v>
      </c>
      <c r="M120" s="105">
        <f t="shared" ref="M120" si="266">AVERAGE(M118:M119)</f>
        <v>1.6953293011604187</v>
      </c>
      <c r="N120" s="105">
        <f t="shared" ref="N120" si="267">AVERAGE(N118:N119)</f>
        <v>4.8950094784677559E-2</v>
      </c>
      <c r="O120" s="105">
        <f t="shared" ref="O120" si="268">AVERAGE(O118:O119)</f>
        <v>8.2166273207090829E-2</v>
      </c>
      <c r="P120" s="105">
        <f t="shared" ref="P120" si="269">AVERAGE(P118:P119)</f>
        <v>0.25124201255592793</v>
      </c>
      <c r="Q120" s="105">
        <f t="shared" ref="Q120" si="270">AVERAGE(Q118:Q119)</f>
        <v>1.1429772729011931</v>
      </c>
      <c r="R120" s="105">
        <f t="shared" ref="R120" si="271">AVERAGE(R118:R119)</f>
        <v>1.3173777872227146</v>
      </c>
      <c r="S120" s="105">
        <f t="shared" ref="S120" si="272">AVERAGE(S118:S119)</f>
        <v>0.13306855295620293</v>
      </c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9"/>
      <c r="AK120" s="59"/>
      <c r="AL120" s="58"/>
      <c r="AM120" s="59"/>
    </row>
    <row r="121" spans="1:71" ht="18.75" x14ac:dyDescent="0.3">
      <c r="B121" s="123" t="s">
        <v>552</v>
      </c>
      <c r="C121" s="124"/>
      <c r="D121" s="124"/>
      <c r="E121" s="124"/>
      <c r="F121" s="124"/>
      <c r="G121" s="125">
        <f>(G118-G119)/G120*100</f>
        <v>-59.45945945945946</v>
      </c>
      <c r="H121" s="125">
        <f t="shared" ref="H121" si="273">(H118-H119)/H120*100</f>
        <v>-55.403372095892713</v>
      </c>
      <c r="I121" s="125">
        <f t="shared" ref="I121" si="274">(I118-I119)/I120*100</f>
        <v>-53.682319809934278</v>
      </c>
      <c r="J121" s="125">
        <f t="shared" ref="J121" si="275">(J118-J119)/J120*100</f>
        <v>-55.566760136880525</v>
      </c>
      <c r="K121" s="125">
        <f t="shared" ref="K121" si="276">(K118-K119)/K120*100</f>
        <v>-55.331018682305597</v>
      </c>
      <c r="L121" s="125">
        <f t="shared" ref="L121" si="277">(L118-L119)/L120*100</f>
        <v>-46.653527896796703</v>
      </c>
      <c r="M121" s="125">
        <f t="shared" ref="M121" si="278">(M118-M119)/M120*100</f>
        <v>-58.159599306960899</v>
      </c>
      <c r="N121" s="125">
        <f t="shared" ref="N121" si="279">(N118-N119)/N120*100</f>
        <v>-109.92269648568454</v>
      </c>
      <c r="O121" s="125">
        <f t="shared" ref="O121" si="280">(O118-O119)/O120*100</f>
        <v>-62.734335240146457</v>
      </c>
      <c r="P121" s="125">
        <f t="shared" ref="P121" si="281">(P118-P119)/P120*100</f>
        <v>-97.52702261630634</v>
      </c>
      <c r="Q121" s="125">
        <f t="shared" ref="Q121" si="282">(Q118-Q119)/Q120*100</f>
        <v>-63.262458799777534</v>
      </c>
      <c r="R121" s="125">
        <f t="shared" ref="R121" si="283">(R118-R119)/R120*100</f>
        <v>-89.096226946915934</v>
      </c>
      <c r="S121" s="125">
        <f t="shared" ref="S121" si="284">(S118-S119)/S120*100</f>
        <v>-55.708759012169764</v>
      </c>
    </row>
    <row r="122" spans="1:71" x14ac:dyDescent="0.25">
      <c r="A122" s="57"/>
    </row>
    <row r="123" spans="1:71" x14ac:dyDescent="0.25">
      <c r="A123" s="60"/>
      <c r="B123" s="63" t="s">
        <v>67</v>
      </c>
      <c r="C123" s="78">
        <v>0.27500000000000002</v>
      </c>
      <c r="D123" s="79">
        <v>6148.6984840000005</v>
      </c>
      <c r="E123" s="61">
        <f>(D123/88.42)/100</f>
        <v>0.69539679755711381</v>
      </c>
      <c r="F123" s="78">
        <v>1.0089999999999999</v>
      </c>
      <c r="G123" s="98">
        <v>105</v>
      </c>
      <c r="H123" s="99">
        <v>25.400191442389321</v>
      </c>
      <c r="I123" s="99">
        <v>92.248606057751374</v>
      </c>
      <c r="J123" s="99">
        <v>33.533449592462567</v>
      </c>
      <c r="K123" s="99">
        <v>5.1659094627134277</v>
      </c>
      <c r="L123" s="100">
        <v>3.536648875804703</v>
      </c>
      <c r="M123" s="100">
        <v>6.529792778627189</v>
      </c>
      <c r="N123" s="100">
        <v>3.7081300644698056E-2</v>
      </c>
      <c r="O123" s="100">
        <v>4.7045387723810526E-2</v>
      </c>
      <c r="P123" s="101">
        <v>3.929653617282991E-2</v>
      </c>
      <c r="Q123" s="99">
        <v>2.9214069977694521</v>
      </c>
      <c r="R123" s="99">
        <v>0.5236352104385068</v>
      </c>
      <c r="S123" s="100">
        <v>0.15146342947111324</v>
      </c>
      <c r="T123" s="76"/>
      <c r="U123" s="75"/>
      <c r="V123" s="75"/>
      <c r="W123" s="74"/>
      <c r="X123" s="75"/>
      <c r="Y123" s="75"/>
      <c r="Z123" s="75"/>
      <c r="AA123" s="75"/>
      <c r="AB123" s="75"/>
      <c r="AC123" s="74"/>
      <c r="AD123" s="74"/>
      <c r="AE123" s="8"/>
      <c r="AF123" s="74"/>
      <c r="AG123" s="76"/>
      <c r="AH123" s="75"/>
      <c r="AI123" s="74"/>
      <c r="AJ123" s="77"/>
      <c r="AK123" s="77"/>
      <c r="AL123" s="76"/>
      <c r="AM123" s="77"/>
      <c r="AN123" s="23"/>
      <c r="AO123" s="23"/>
      <c r="AP123" s="76"/>
      <c r="AQ123" s="75"/>
      <c r="AR123" s="75"/>
      <c r="AS123" s="75"/>
      <c r="AT123" s="74"/>
      <c r="AU123" s="76"/>
      <c r="AV123" s="76"/>
      <c r="AW123" s="77"/>
      <c r="AX123" s="76"/>
      <c r="AY123" s="77"/>
      <c r="AZ123" s="76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6"/>
      <c r="BO123" s="77"/>
      <c r="BP123" s="31"/>
      <c r="BQ123" s="31"/>
      <c r="BR123" s="23"/>
      <c r="BS123" s="23"/>
    </row>
    <row r="124" spans="1:71" x14ac:dyDescent="0.25">
      <c r="A124" s="60"/>
      <c r="B124" s="63" t="s">
        <v>66</v>
      </c>
      <c r="C124" s="78">
        <v>0.27800000000000002</v>
      </c>
      <c r="D124" s="79">
        <v>6186.375188</v>
      </c>
      <c r="E124" s="61">
        <f>(D124/88.42)/100</f>
        <v>0.69965790409409634</v>
      </c>
      <c r="F124" s="78">
        <v>1.0089999999999999</v>
      </c>
      <c r="G124" s="98">
        <v>101</v>
      </c>
      <c r="H124" s="99">
        <v>25.112890186417918</v>
      </c>
      <c r="I124" s="99">
        <v>92.835224307176787</v>
      </c>
      <c r="J124" s="99">
        <v>33.904613547823971</v>
      </c>
      <c r="K124" s="99">
        <v>5.0130689467310061</v>
      </c>
      <c r="L124" s="100">
        <v>3.1924558747145233</v>
      </c>
      <c r="M124" s="100">
        <v>6.5577692964644481</v>
      </c>
      <c r="N124" s="100">
        <v>5.1523610232393359E-2</v>
      </c>
      <c r="O124" s="100">
        <v>4.1282053620340625E-2</v>
      </c>
      <c r="P124" s="101">
        <v>3.2348442827976706E-2</v>
      </c>
      <c r="Q124" s="99">
        <v>2.8554122259773522</v>
      </c>
      <c r="R124" s="99">
        <v>0.40033202467197987</v>
      </c>
      <c r="S124" s="100">
        <v>0.13375380197090925</v>
      </c>
      <c r="T124" s="76"/>
      <c r="U124" s="75"/>
      <c r="V124" s="75"/>
      <c r="W124" s="74"/>
      <c r="X124" s="75"/>
      <c r="Y124" s="75"/>
      <c r="Z124" s="75"/>
      <c r="AA124" s="75"/>
      <c r="AB124" s="75"/>
      <c r="AC124" s="74"/>
      <c r="AD124" s="74"/>
      <c r="AE124" s="8"/>
      <c r="AF124" s="74"/>
      <c r="AG124" s="76"/>
      <c r="AH124" s="75"/>
      <c r="AI124" s="74"/>
      <c r="AJ124" s="77"/>
      <c r="AK124" s="77"/>
      <c r="AL124" s="76"/>
      <c r="AM124" s="77"/>
      <c r="AN124" s="23"/>
      <c r="AO124" s="23"/>
      <c r="AP124" s="76"/>
      <c r="AQ124" s="75"/>
      <c r="AR124" s="75"/>
      <c r="AS124" s="75"/>
      <c r="AT124" s="74"/>
      <c r="AU124" s="76"/>
      <c r="AV124" s="76"/>
      <c r="AW124" s="77"/>
      <c r="AX124" s="76"/>
      <c r="AY124" s="77"/>
      <c r="AZ124" s="76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6"/>
      <c r="BO124" s="77"/>
      <c r="BP124" s="31"/>
      <c r="BQ124" s="31"/>
      <c r="BR124" s="23"/>
      <c r="BS124" s="23"/>
    </row>
    <row r="125" spans="1:71" x14ac:dyDescent="0.25">
      <c r="B125" s="57" t="s">
        <v>512</v>
      </c>
      <c r="G125" s="105">
        <f>AVERAGE(G123:G124)</f>
        <v>103</v>
      </c>
      <c r="H125" s="105">
        <f t="shared" ref="H125" si="285">AVERAGE(H123:H124)</f>
        <v>25.256540814403621</v>
      </c>
      <c r="I125" s="105">
        <f t="shared" ref="I125" si="286">AVERAGE(I123:I124)</f>
        <v>92.541915182464081</v>
      </c>
      <c r="J125" s="105">
        <f t="shared" ref="J125" si="287">AVERAGE(J123:J124)</f>
        <v>33.719031570143272</v>
      </c>
      <c r="K125" s="105">
        <f t="shared" ref="K125" si="288">AVERAGE(K123:K124)</f>
        <v>5.0894892047222164</v>
      </c>
      <c r="L125" s="105">
        <f t="shared" ref="L125" si="289">AVERAGE(L123:L124)</f>
        <v>3.3645523752596134</v>
      </c>
      <c r="M125" s="105">
        <f t="shared" ref="M125" si="290">AVERAGE(M123:M124)</f>
        <v>6.5437810375458181</v>
      </c>
      <c r="N125" s="105">
        <f t="shared" ref="N125" si="291">AVERAGE(N123:N124)</f>
        <v>4.4302455438545704E-2</v>
      </c>
      <c r="O125" s="105">
        <f t="shared" ref="O125" si="292">AVERAGE(O123:O124)</f>
        <v>4.4163720672075579E-2</v>
      </c>
      <c r="P125" s="105">
        <f t="shared" ref="P125" si="293">AVERAGE(P123:P124)</f>
        <v>3.5822489500403308E-2</v>
      </c>
      <c r="Q125" s="105">
        <f t="shared" ref="Q125" si="294">AVERAGE(Q123:Q124)</f>
        <v>2.8884096118734019</v>
      </c>
      <c r="R125" s="105">
        <f t="shared" ref="R125" si="295">AVERAGE(R123:R124)</f>
        <v>0.46198361755524331</v>
      </c>
      <c r="S125" s="105">
        <f t="shared" ref="S125" si="296">AVERAGE(S123:S124)</f>
        <v>0.14260861572101124</v>
      </c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  <c r="AL125" s="58"/>
      <c r="AM125" s="59"/>
    </row>
    <row r="126" spans="1:71" ht="18.75" x14ac:dyDescent="0.3">
      <c r="B126" s="123" t="s">
        <v>552</v>
      </c>
      <c r="C126" s="124"/>
      <c r="D126" s="124"/>
      <c r="E126" s="124"/>
      <c r="F126" s="124"/>
      <c r="G126" s="125">
        <f>(G123-G124)/G125*100</f>
        <v>3.8834951456310676</v>
      </c>
      <c r="H126" s="125">
        <f t="shared" ref="H126" si="297">(H123-H124)/H125*100</f>
        <v>1.1375320875595032</v>
      </c>
      <c r="I126" s="125">
        <f t="shared" ref="I126" si="298">(I123-I124)/I125*100</f>
        <v>-0.63389465008237966</v>
      </c>
      <c r="J126" s="125">
        <f t="shared" ref="J126" si="299">(J123-J124)/J125*100</f>
        <v>-1.1007550871954843</v>
      </c>
      <c r="K126" s="125">
        <f t="shared" ref="K126" si="300">(K123-K124)/K125*100</f>
        <v>3.0030619937382017</v>
      </c>
      <c r="L126" s="125">
        <f t="shared" ref="L126" si="301">(L123-L124)/L125*100</f>
        <v>10.229978989809046</v>
      </c>
      <c r="M126" s="125">
        <f t="shared" ref="M126" si="302">(M123-M124)/M125*100</f>
        <v>-0.42752833074242652</v>
      </c>
      <c r="N126" s="125">
        <f t="shared" ref="N126" si="303">(N123-N124)/N125*100</f>
        <v>-32.599343410500126</v>
      </c>
      <c r="O126" s="125">
        <f t="shared" ref="O126" si="304">(O123-O124)/O125*100</f>
        <v>13.049928800754367</v>
      </c>
      <c r="P126" s="125">
        <f t="shared" ref="P126" si="305">(P123-P124)/P125*100</f>
        <v>19.395897498343821</v>
      </c>
      <c r="Q126" s="125">
        <f t="shared" ref="Q126" si="306">(Q123-Q124)/Q125*100</f>
        <v>2.284813466927087</v>
      </c>
      <c r="R126" s="125">
        <f t="shared" ref="R126" si="307">(R123-R124)/R125*100</f>
        <v>26.689947669363516</v>
      </c>
      <c r="S126" s="125">
        <f t="shared" ref="S126" si="308">(S123-S124)/S125*100</f>
        <v>12.418343317243732</v>
      </c>
    </row>
    <row r="127" spans="1:71" x14ac:dyDescent="0.25">
      <c r="A127" s="57"/>
    </row>
    <row r="128" spans="1:71" x14ac:dyDescent="0.25">
      <c r="A128" s="60"/>
      <c r="B128" s="63" t="s">
        <v>43</v>
      </c>
      <c r="C128" s="78">
        <v>0.18</v>
      </c>
      <c r="D128" s="79">
        <v>2361.500524</v>
      </c>
      <c r="E128" s="61">
        <f>(D128/88.42)/100</f>
        <v>0.2670776435195657</v>
      </c>
      <c r="F128" s="78">
        <v>1.004</v>
      </c>
      <c r="G128" s="98">
        <v>39</v>
      </c>
      <c r="H128" s="99">
        <v>5.3313117933342884</v>
      </c>
      <c r="I128" s="99">
        <v>60.266902932729977</v>
      </c>
      <c r="J128" s="99">
        <v>12.570146475792773</v>
      </c>
      <c r="K128" s="99">
        <v>1.6559402257666669</v>
      </c>
      <c r="L128" s="100">
        <v>2.8828545347928999E-2</v>
      </c>
      <c r="M128" s="100">
        <v>1.7895805641593487</v>
      </c>
      <c r="N128" s="100">
        <v>1.3166062116053459E-2</v>
      </c>
      <c r="O128" s="100">
        <v>0.01</v>
      </c>
      <c r="P128" s="101">
        <v>4.1350704230091115E-2</v>
      </c>
      <c r="Q128" s="99">
        <v>0.72222222168952599</v>
      </c>
      <c r="R128" s="99">
        <v>2.1746453432310191</v>
      </c>
      <c r="S128" s="100">
        <v>0.12648575866218326</v>
      </c>
      <c r="T128" s="76"/>
      <c r="U128" s="75"/>
      <c r="V128" s="75"/>
      <c r="W128" s="74"/>
      <c r="X128" s="75"/>
      <c r="Y128" s="74"/>
      <c r="Z128" s="75"/>
      <c r="AA128" s="75"/>
      <c r="AB128" s="75"/>
      <c r="AC128" s="74"/>
      <c r="AD128" s="74"/>
      <c r="AE128" s="74"/>
      <c r="AF128" s="74"/>
      <c r="AG128" s="76"/>
      <c r="AH128" s="75"/>
      <c r="AI128" s="74"/>
      <c r="AJ128" s="77"/>
      <c r="AK128" s="77"/>
      <c r="AL128" s="76"/>
      <c r="AM128" s="77"/>
      <c r="AN128" s="23"/>
      <c r="AO128" s="23"/>
      <c r="AP128" s="76"/>
      <c r="AQ128" s="75"/>
      <c r="AR128" s="75"/>
      <c r="AS128" s="75"/>
      <c r="AT128" s="74"/>
      <c r="AU128" s="76"/>
      <c r="AV128" s="76"/>
      <c r="AW128" s="77"/>
      <c r="AX128" s="76"/>
      <c r="AY128" s="77"/>
      <c r="AZ128" s="76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6"/>
      <c r="BO128" s="77"/>
      <c r="BP128" s="31"/>
      <c r="BQ128" s="31"/>
      <c r="BR128" s="23"/>
      <c r="BS128" s="23"/>
    </row>
    <row r="129" spans="1:71" x14ac:dyDescent="0.25">
      <c r="A129" s="60"/>
      <c r="B129" s="63" t="s">
        <v>42</v>
      </c>
      <c r="C129" s="78">
        <v>0.13800000000000001</v>
      </c>
      <c r="D129" s="79">
        <v>2292.4118400000002</v>
      </c>
      <c r="E129" s="61">
        <f>(D129/88.42)/100</f>
        <v>0.25926394933273017</v>
      </c>
      <c r="F129" s="78">
        <v>1.004</v>
      </c>
      <c r="G129" s="98">
        <v>40</v>
      </c>
      <c r="H129" s="99">
        <v>5.1518095864742488</v>
      </c>
      <c r="I129" s="99">
        <v>62.584025215998871</v>
      </c>
      <c r="J129" s="99">
        <v>12.851550163465074</v>
      </c>
      <c r="K129" s="99">
        <v>1.597495905916777</v>
      </c>
      <c r="L129" s="100">
        <v>0.11045742807499151</v>
      </c>
      <c r="M129" s="100">
        <v>1.8223246105123287</v>
      </c>
      <c r="N129" s="100">
        <v>3.4147796704485658E-2</v>
      </c>
      <c r="O129" s="100">
        <v>0.01</v>
      </c>
      <c r="P129" s="101">
        <v>1.4297129066974709E-2</v>
      </c>
      <c r="Q129" s="99">
        <v>0.75638435832288109</v>
      </c>
      <c r="R129" s="99">
        <v>2.063884199033259</v>
      </c>
      <c r="S129" s="100">
        <v>0.12050838050015124</v>
      </c>
      <c r="T129" s="76"/>
      <c r="U129" s="75"/>
      <c r="V129" s="75"/>
      <c r="W129" s="74"/>
      <c r="X129" s="75"/>
      <c r="Y129" s="74"/>
      <c r="Z129" s="75"/>
      <c r="AA129" s="75"/>
      <c r="AB129" s="75"/>
      <c r="AC129" s="74"/>
      <c r="AD129" s="74"/>
      <c r="AE129" s="74"/>
      <c r="AF129" s="74"/>
      <c r="AG129" s="76"/>
      <c r="AH129" s="75"/>
      <c r="AI129" s="74"/>
      <c r="AJ129" s="77"/>
      <c r="AK129" s="77"/>
      <c r="AL129" s="76"/>
      <c r="AM129" s="77"/>
      <c r="AN129" s="23"/>
      <c r="AO129" s="23"/>
      <c r="AP129" s="76"/>
      <c r="AQ129" s="75"/>
      <c r="AR129" s="75"/>
      <c r="AS129" s="75"/>
      <c r="AT129" s="74"/>
      <c r="AU129" s="76"/>
      <c r="AV129" s="76"/>
      <c r="AW129" s="77"/>
      <c r="AX129" s="76"/>
      <c r="AY129" s="77"/>
      <c r="AZ129" s="76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6"/>
      <c r="BO129" s="77"/>
      <c r="BP129" s="31"/>
      <c r="BQ129" s="31"/>
      <c r="BR129" s="23"/>
      <c r="BS129" s="23"/>
    </row>
    <row r="130" spans="1:71" x14ac:dyDescent="0.25">
      <c r="B130" s="57" t="s">
        <v>512</v>
      </c>
      <c r="G130" s="105">
        <f>AVERAGE(G128:G129)</f>
        <v>39.5</v>
      </c>
      <c r="H130" s="105">
        <f t="shared" ref="H130" si="309">AVERAGE(H128:H129)</f>
        <v>5.2415606899042686</v>
      </c>
      <c r="I130" s="105">
        <f t="shared" ref="I130" si="310">AVERAGE(I128:I129)</f>
        <v>61.425464074364427</v>
      </c>
      <c r="J130" s="105">
        <f t="shared" ref="J130" si="311">AVERAGE(J128:J129)</f>
        <v>12.710848319628923</v>
      </c>
      <c r="K130" s="105">
        <f t="shared" ref="K130" si="312">AVERAGE(K128:K129)</f>
        <v>1.626718065841722</v>
      </c>
      <c r="L130" s="105">
        <f t="shared" ref="L130" si="313">AVERAGE(L128:L129)</f>
        <v>6.9642986711460256E-2</v>
      </c>
      <c r="M130" s="105">
        <f t="shared" ref="M130" si="314">AVERAGE(M128:M129)</f>
        <v>1.8059525873358386</v>
      </c>
      <c r="N130" s="105">
        <f t="shared" ref="N130" si="315">AVERAGE(N128:N129)</f>
        <v>2.3656929410269558E-2</v>
      </c>
      <c r="O130" s="105">
        <f t="shared" ref="O130" si="316">AVERAGE(O128:O129)</f>
        <v>0.01</v>
      </c>
      <c r="P130" s="105">
        <f t="shared" ref="P130" si="317">AVERAGE(P128:P129)</f>
        <v>2.7823916648532912E-2</v>
      </c>
      <c r="Q130" s="105">
        <f t="shared" ref="Q130" si="318">AVERAGE(Q128:Q129)</f>
        <v>0.73930329000620354</v>
      </c>
      <c r="R130" s="105">
        <f t="shared" ref="R130" si="319">AVERAGE(R128:R129)</f>
        <v>2.1192647711321388</v>
      </c>
      <c r="S130" s="105">
        <f t="shared" ref="S130" si="320">AVERAGE(S128:S129)</f>
        <v>0.12349706958116724</v>
      </c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  <c r="AL130" s="58"/>
      <c r="AM130" s="59"/>
    </row>
    <row r="131" spans="1:71" ht="18.75" x14ac:dyDescent="0.3">
      <c r="B131" s="123" t="s">
        <v>552</v>
      </c>
      <c r="C131" s="124"/>
      <c r="D131" s="124"/>
      <c r="E131" s="124"/>
      <c r="F131" s="124"/>
      <c r="G131" s="125">
        <f>(G128-G129)/G130*100</f>
        <v>-2.5316455696202533</v>
      </c>
      <c r="H131" s="125">
        <f t="shared" ref="H131" si="321">(H128-H129)/H130*100</f>
        <v>3.4245946480363658</v>
      </c>
      <c r="I131" s="125">
        <f t="shared" ref="I131" si="322">(I128-I129)/I130*100</f>
        <v>-3.7722503495678628</v>
      </c>
      <c r="J131" s="125">
        <f t="shared" ref="J131" si="323">(J128-J129)/J130*100</f>
        <v>-2.2138859704410012</v>
      </c>
      <c r="K131" s="125">
        <f t="shared" ref="K131" si="324">(K128-K129)/K130*100</f>
        <v>3.5927749913841818</v>
      </c>
      <c r="L131" s="125">
        <f t="shared" ref="L131" si="325">(L128-L129)/L130*100</f>
        <v>-117.21048533610619</v>
      </c>
      <c r="M131" s="125">
        <f t="shared" ref="M131" si="326">(M128-M129)/M130*100</f>
        <v>-1.8131177187372556</v>
      </c>
      <c r="N131" s="125">
        <f t="shared" ref="N131" si="327">(N128-N129)/N130*100</f>
        <v>-88.691707298766985</v>
      </c>
      <c r="O131" s="125">
        <f t="shared" ref="O131" si="328">(O128-O129)/O130*100</f>
        <v>0</v>
      </c>
      <c r="P131" s="125">
        <f t="shared" ref="P131" si="329">(P128-P129)/P130*100</f>
        <v>97.231369346209121</v>
      </c>
      <c r="Q131" s="125">
        <f t="shared" ref="Q131" si="330">(Q128-Q129)/Q130*100</f>
        <v>-4.6208554858545865</v>
      </c>
      <c r="R131" s="125">
        <f t="shared" ref="R131" si="331">(R128-R129)/R130*100</f>
        <v>5.2263948189253391</v>
      </c>
      <c r="S131" s="125">
        <f t="shared" ref="S131" si="332">(S128-S129)/S130*100</f>
        <v>4.84009716368488</v>
      </c>
    </row>
    <row r="132" spans="1:71" x14ac:dyDescent="0.25">
      <c r="A132" s="57"/>
    </row>
    <row r="133" spans="1:71" x14ac:dyDescent="0.25">
      <c r="A133" s="60"/>
      <c r="B133" s="63" t="s">
        <v>39</v>
      </c>
      <c r="C133" s="78">
        <v>0.16700000000000001</v>
      </c>
      <c r="D133" s="79">
        <v>2631.5640280000002</v>
      </c>
      <c r="E133" s="61">
        <f>(D133/88.42)/100</f>
        <v>0.29762090341551689</v>
      </c>
      <c r="F133" s="78">
        <v>1.0049999999999999</v>
      </c>
      <c r="G133" s="98">
        <v>54</v>
      </c>
      <c r="H133" s="99">
        <v>6.7431354796031489</v>
      </c>
      <c r="I133" s="99">
        <v>128.46525564421219</v>
      </c>
      <c r="J133" s="99">
        <v>12.515022077513773</v>
      </c>
      <c r="K133" s="99">
        <v>2.6112650364744772</v>
      </c>
      <c r="L133" s="100">
        <v>1.1887472541260231</v>
      </c>
      <c r="M133" s="100">
        <v>1.2215766239203487</v>
      </c>
      <c r="N133" s="100">
        <v>1.0858119587280991E-2</v>
      </c>
      <c r="O133" s="100">
        <v>0.01</v>
      </c>
      <c r="P133" s="101">
        <v>9.0841434109126928E-2</v>
      </c>
      <c r="Q133" s="99">
        <v>0.67310360696233706</v>
      </c>
      <c r="R133" s="99">
        <v>0.34127081686875183</v>
      </c>
      <c r="S133" s="100">
        <v>0.13027278211068624</v>
      </c>
      <c r="T133" s="76"/>
      <c r="U133" s="75"/>
      <c r="V133" s="75"/>
      <c r="W133" s="76"/>
      <c r="X133" s="75"/>
      <c r="Y133" s="75"/>
      <c r="Z133" s="75"/>
      <c r="AA133" s="75"/>
      <c r="AB133" s="75"/>
      <c r="AC133" s="74"/>
      <c r="AD133" s="74"/>
      <c r="AE133" s="74"/>
      <c r="AF133" s="74"/>
      <c r="AG133" s="76"/>
      <c r="AH133" s="75"/>
      <c r="AI133" s="74"/>
      <c r="AJ133" s="77"/>
      <c r="AK133" s="77"/>
      <c r="AL133" s="76"/>
      <c r="AM133" s="77"/>
      <c r="AN133" s="23"/>
      <c r="AO133" s="23"/>
      <c r="AP133" s="76"/>
      <c r="AQ133" s="75"/>
      <c r="AR133" s="75"/>
      <c r="AS133" s="75"/>
      <c r="AT133" s="74"/>
      <c r="AU133" s="76"/>
      <c r="AV133" s="76"/>
      <c r="AW133" s="77"/>
      <c r="AX133" s="76"/>
      <c r="AY133" s="77"/>
      <c r="AZ133" s="76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6"/>
      <c r="BO133" s="77"/>
      <c r="BP133" s="31"/>
      <c r="BQ133" s="31"/>
      <c r="BR133" s="23"/>
      <c r="BS133" s="23"/>
    </row>
    <row r="134" spans="1:71" x14ac:dyDescent="0.25">
      <c r="A134" s="60"/>
      <c r="B134" s="63" t="s">
        <v>38</v>
      </c>
      <c r="C134" s="78">
        <v>0.16200000000000001</v>
      </c>
      <c r="D134" s="79">
        <v>2669.2495680000002</v>
      </c>
      <c r="E134" s="61">
        <f>(D134/88.42)/100</f>
        <v>0.30188300927391998</v>
      </c>
      <c r="F134" s="78">
        <v>1.0049999999999999</v>
      </c>
      <c r="G134" s="98">
        <v>86</v>
      </c>
      <c r="H134" s="99">
        <v>6.3647882485779386</v>
      </c>
      <c r="I134" s="99">
        <v>108.52546496984517</v>
      </c>
      <c r="J134" s="99">
        <v>12.401443641143373</v>
      </c>
      <c r="K134" s="99">
        <v>2.6474084794161867</v>
      </c>
      <c r="L134" s="100">
        <v>1.2856989011782129</v>
      </c>
      <c r="M134" s="100">
        <v>1.2297765948337187</v>
      </c>
      <c r="N134" s="100">
        <v>1.131128183473454E-2</v>
      </c>
      <c r="O134" s="100">
        <v>0.01</v>
      </c>
      <c r="P134" s="101">
        <v>3.2090860478110314E-2</v>
      </c>
      <c r="Q134" s="99">
        <v>0.55522868041303108</v>
      </c>
      <c r="R134" s="99">
        <v>0.20685777315176387</v>
      </c>
      <c r="S134" s="100">
        <v>0.11954496298064124</v>
      </c>
      <c r="T134" s="76"/>
      <c r="U134" s="75"/>
      <c r="V134" s="75"/>
      <c r="W134" s="76"/>
      <c r="X134" s="75"/>
      <c r="Y134" s="75"/>
      <c r="Z134" s="75"/>
      <c r="AA134" s="75"/>
      <c r="AB134" s="75"/>
      <c r="AC134" s="74"/>
      <c r="AD134" s="74"/>
      <c r="AE134" s="74"/>
      <c r="AF134" s="74"/>
      <c r="AG134" s="76"/>
      <c r="AH134" s="75"/>
      <c r="AI134" s="74"/>
      <c r="AJ134" s="77"/>
      <c r="AK134" s="77"/>
      <c r="AL134" s="76"/>
      <c r="AM134" s="77"/>
      <c r="AN134" s="23"/>
      <c r="AO134" s="23"/>
      <c r="AP134" s="76"/>
      <c r="AQ134" s="75"/>
      <c r="AR134" s="75"/>
      <c r="AS134" s="75"/>
      <c r="AT134" s="74"/>
      <c r="AU134" s="76"/>
      <c r="AV134" s="76"/>
      <c r="AW134" s="77"/>
      <c r="AX134" s="76"/>
      <c r="AY134" s="77"/>
      <c r="AZ134" s="76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6"/>
      <c r="BO134" s="77"/>
      <c r="BP134" s="31"/>
      <c r="BQ134" s="31"/>
      <c r="BR134" s="23"/>
      <c r="BS134" s="23"/>
    </row>
    <row r="135" spans="1:71" x14ac:dyDescent="0.25">
      <c r="B135" s="57" t="s">
        <v>512</v>
      </c>
      <c r="G135" s="105">
        <f>AVERAGE(G133:G134)</f>
        <v>70</v>
      </c>
      <c r="H135" s="105">
        <f t="shared" ref="H135" si="333">AVERAGE(H133:H134)</f>
        <v>6.5539618640905442</v>
      </c>
      <c r="I135" s="105">
        <f t="shared" ref="I135" si="334">AVERAGE(I133:I134)</f>
        <v>118.49536030702868</v>
      </c>
      <c r="J135" s="105">
        <f t="shared" ref="J135" si="335">AVERAGE(J133:J134)</f>
        <v>12.458232859328573</v>
      </c>
      <c r="K135" s="105">
        <f t="shared" ref="K135" si="336">AVERAGE(K133:K134)</f>
        <v>2.6293367579453317</v>
      </c>
      <c r="L135" s="105">
        <f t="shared" ref="L135" si="337">AVERAGE(L133:L134)</f>
        <v>1.237223077652118</v>
      </c>
      <c r="M135" s="105">
        <f t="shared" ref="M135" si="338">AVERAGE(M133:M134)</f>
        <v>1.2256766093770337</v>
      </c>
      <c r="N135" s="105">
        <f t="shared" ref="N135" si="339">AVERAGE(N133:N134)</f>
        <v>1.1084700711007766E-2</v>
      </c>
      <c r="O135" s="105">
        <f t="shared" ref="O135" si="340">AVERAGE(O133:O134)</f>
        <v>0.01</v>
      </c>
      <c r="P135" s="105">
        <f t="shared" ref="P135" si="341">AVERAGE(P133:P134)</f>
        <v>6.1466147293618621E-2</v>
      </c>
      <c r="Q135" s="105">
        <f t="shared" ref="Q135" si="342">AVERAGE(Q133:Q134)</f>
        <v>0.61416614368768407</v>
      </c>
      <c r="R135" s="105">
        <f t="shared" ref="R135" si="343">AVERAGE(R133:R134)</f>
        <v>0.27406429501025786</v>
      </c>
      <c r="S135" s="105">
        <f t="shared" ref="S135" si="344">AVERAGE(S133:S134)</f>
        <v>0.12490887254566374</v>
      </c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  <c r="AL135" s="58"/>
      <c r="AM135" s="59"/>
    </row>
    <row r="136" spans="1:71" ht="18.75" x14ac:dyDescent="0.3">
      <c r="B136" s="123" t="s">
        <v>552</v>
      </c>
      <c r="C136" s="124"/>
      <c r="D136" s="124"/>
      <c r="E136" s="124"/>
      <c r="F136" s="124"/>
      <c r="G136" s="125">
        <f>(G133-G134)/G135*100</f>
        <v>-45.714285714285715</v>
      </c>
      <c r="H136" s="125">
        <f t="shared" ref="H136" si="345">(H133-H134)/H135*100</f>
        <v>5.7728018391164584</v>
      </c>
      <c r="I136" s="125">
        <f t="shared" ref="I136" si="346">(I133-I134)/I135*100</f>
        <v>16.827486428752831</v>
      </c>
      <c r="J136" s="125">
        <f t="shared" ref="J136" si="347">(J133-J134)/J135*100</f>
        <v>0.9116737313619373</v>
      </c>
      <c r="K136" s="125">
        <f t="shared" ref="K136" si="348">(K133-K134)/K135*100</f>
        <v>-1.3746220537362239</v>
      </c>
      <c r="L136" s="125">
        <f t="shared" ref="L136" si="349">(L133-L134)/L135*100</f>
        <v>-7.8362300868308461</v>
      </c>
      <c r="M136" s="125">
        <f t="shared" ref="M136" si="350">(M133-M134)/M135*100</f>
        <v>-0.66901586035306126</v>
      </c>
      <c r="N136" s="125">
        <f t="shared" ref="N136" si="351">(N133-N134)/N135*100</f>
        <v>-4.0881775635451483</v>
      </c>
      <c r="O136" s="125">
        <f t="shared" ref="O136" si="352">(O133-O134)/O135*100</f>
        <v>0</v>
      </c>
      <c r="P136" s="125">
        <f t="shared" ref="P136" si="353">(P133-P134)/P135*100</f>
        <v>95.582001179234581</v>
      </c>
      <c r="Q136" s="125">
        <f t="shared" ref="Q136" si="354">(Q133-Q134)/Q135*100</f>
        <v>19.192677382302559</v>
      </c>
      <c r="R136" s="125">
        <f t="shared" ref="R136" si="355">(R133-R134)/R135*100</f>
        <v>49.044346952220479</v>
      </c>
      <c r="S136" s="125">
        <f t="shared" ref="S136" si="356">(S133-S134)/S135*100</f>
        <v>8.5885165011982352</v>
      </c>
    </row>
  </sheetData>
  <conditionalFormatting sqref="AF20 AT20:BO20 T20 T6 AH20:AM20">
    <cfRule type="cellIs" dxfId="45" priority="42" operator="lessThan">
      <formula>0</formula>
    </cfRule>
  </conditionalFormatting>
  <conditionalFormatting sqref="E73:E74">
    <cfRule type="cellIs" dxfId="44" priority="38" operator="greaterThan">
      <formula>3</formula>
    </cfRule>
    <cfRule type="cellIs" dxfId="43" priority="39" operator="lessThan">
      <formula>0.3</formula>
    </cfRule>
    <cfRule type="cellIs" dxfId="42" priority="40" operator="greaterThan">
      <formula>3</formula>
    </cfRule>
  </conditionalFormatting>
  <conditionalFormatting sqref="E78:E79">
    <cfRule type="cellIs" dxfId="41" priority="35" operator="greaterThan">
      <formula>3</formula>
    </cfRule>
    <cfRule type="cellIs" dxfId="40" priority="36" operator="lessThan">
      <formula>0.3</formula>
    </cfRule>
    <cfRule type="cellIs" dxfId="39" priority="37" operator="greaterThan">
      <formula>3</formula>
    </cfRule>
  </conditionalFormatting>
  <conditionalFormatting sqref="E83:E84">
    <cfRule type="cellIs" dxfId="38" priority="32" operator="greaterThan">
      <formula>3</formula>
    </cfRule>
    <cfRule type="cellIs" dxfId="37" priority="33" operator="lessThan">
      <formula>0.3</formula>
    </cfRule>
    <cfRule type="cellIs" dxfId="36" priority="34" operator="greaterThan">
      <formula>3</formula>
    </cfRule>
  </conditionalFormatting>
  <conditionalFormatting sqref="E88:E89 E92:E94">
    <cfRule type="cellIs" dxfId="35" priority="29" operator="greaterThan">
      <formula>3</formula>
    </cfRule>
    <cfRule type="cellIs" dxfId="34" priority="30" operator="lessThan">
      <formula>0.3</formula>
    </cfRule>
    <cfRule type="cellIs" dxfId="33" priority="31" operator="greaterThan">
      <formula>3</formula>
    </cfRule>
  </conditionalFormatting>
  <conditionalFormatting sqref="E98:E99">
    <cfRule type="cellIs" dxfId="32" priority="26" operator="greaterThan">
      <formula>3</formula>
    </cfRule>
    <cfRule type="cellIs" dxfId="31" priority="27" operator="lessThan">
      <formula>0.3</formula>
    </cfRule>
    <cfRule type="cellIs" dxfId="30" priority="28" operator="greaterThan">
      <formula>3</formula>
    </cfRule>
  </conditionalFormatting>
  <conditionalFormatting sqref="E103:E104">
    <cfRule type="cellIs" dxfId="29" priority="23" operator="greaterThan">
      <formula>3</formula>
    </cfRule>
    <cfRule type="cellIs" dxfId="28" priority="24" operator="lessThan">
      <formula>0.3</formula>
    </cfRule>
    <cfRule type="cellIs" dxfId="27" priority="25" operator="greaterThan">
      <formula>3</formula>
    </cfRule>
  </conditionalFormatting>
  <conditionalFormatting sqref="E108:E109">
    <cfRule type="cellIs" dxfId="26" priority="20" operator="greaterThan">
      <formula>3</formula>
    </cfRule>
    <cfRule type="cellIs" dxfId="25" priority="21" operator="lessThan">
      <formula>0.3</formula>
    </cfRule>
    <cfRule type="cellIs" dxfId="24" priority="22" operator="greaterThan">
      <formula>3</formula>
    </cfRule>
  </conditionalFormatting>
  <conditionalFormatting sqref="E113:E114">
    <cfRule type="cellIs" dxfId="23" priority="17" operator="greaterThan">
      <formula>3</formula>
    </cfRule>
    <cfRule type="cellIs" dxfId="22" priority="18" operator="lessThan">
      <formula>0.3</formula>
    </cfRule>
    <cfRule type="cellIs" dxfId="21" priority="19" operator="greaterThan">
      <formula>3</formula>
    </cfRule>
  </conditionalFormatting>
  <conditionalFormatting sqref="E118:E119">
    <cfRule type="cellIs" dxfId="20" priority="14" operator="greaterThan">
      <formula>3</formula>
    </cfRule>
    <cfRule type="cellIs" dxfId="19" priority="15" operator="lessThan">
      <formula>0.3</formula>
    </cfRule>
    <cfRule type="cellIs" dxfId="18" priority="16" operator="greaterThan">
      <formula>3</formula>
    </cfRule>
  </conditionalFormatting>
  <conditionalFormatting sqref="E123:E124">
    <cfRule type="cellIs" dxfId="17" priority="11" operator="greaterThan">
      <formula>3</formula>
    </cfRule>
    <cfRule type="cellIs" dxfId="16" priority="12" operator="lessThan">
      <formula>0.3</formula>
    </cfRule>
    <cfRule type="cellIs" dxfId="15" priority="13" operator="greaterThan">
      <formula>3</formula>
    </cfRule>
  </conditionalFormatting>
  <conditionalFormatting sqref="E128:E129">
    <cfRule type="cellIs" dxfId="14" priority="8" operator="greaterThan">
      <formula>3</formula>
    </cfRule>
    <cfRule type="cellIs" dxfId="13" priority="9" operator="lessThan">
      <formula>0.3</formula>
    </cfRule>
    <cfRule type="cellIs" dxfId="12" priority="10" operator="greaterThan">
      <formula>3</formula>
    </cfRule>
  </conditionalFormatting>
  <conditionalFormatting sqref="E133:E134">
    <cfRule type="cellIs" dxfId="11" priority="5" operator="greaterThan">
      <formula>3</formula>
    </cfRule>
    <cfRule type="cellIs" dxfId="10" priority="6" operator="lessThan">
      <formula>0.3</formula>
    </cfRule>
    <cfRule type="cellIs" dxfId="9" priority="7" operator="greaterThan">
      <formula>3</formula>
    </cfRule>
  </conditionalFormatting>
  <conditionalFormatting sqref="AF33 AT33:BO33 T33 AH33:AM33">
    <cfRule type="cellIs" dxfId="8" priority="4" operator="lessThan">
      <formula>0</formula>
    </cfRule>
  </conditionalFormatting>
  <conditionalFormatting sqref="AF45 AT45:BO45 T45 AH45:AM45">
    <cfRule type="cellIs" dxfId="7" priority="2" operator="lessThan">
      <formula>0</formula>
    </cfRule>
  </conditionalFormatting>
  <conditionalFormatting sqref="AF63 AT63:BO63 T63 AH63:AM63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017"/>
  <sheetViews>
    <sheetView zoomScale="60" zoomScaleNormal="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363" sqref="B7:B363"/>
    </sheetView>
  </sheetViews>
  <sheetFormatPr defaultRowHeight="15" x14ac:dyDescent="0.25"/>
  <cols>
    <col min="1" max="1" width="21.7109375" style="15" customWidth="1"/>
    <col min="2" max="2" width="20.42578125" style="15" customWidth="1"/>
    <col min="3" max="3" width="9.7109375" style="15" customWidth="1"/>
    <col min="4" max="4" width="8.140625" style="86" customWidth="1"/>
    <col min="5" max="5" width="13.7109375" style="15" bestFit="1" customWidth="1"/>
    <col min="6" max="6" width="11.5703125" style="15" bestFit="1" customWidth="1"/>
    <col min="7" max="7" width="11.28515625" style="15" bestFit="1" customWidth="1"/>
    <col min="8" max="8" width="13.7109375" style="10" bestFit="1" customWidth="1"/>
    <col min="9" max="9" width="12.5703125" style="10" bestFit="1" customWidth="1"/>
    <col min="10" max="10" width="12.5703125" style="10" customWidth="1"/>
    <col min="11" max="11" width="18.5703125" style="10" bestFit="1" customWidth="1"/>
    <col min="12" max="12" width="10.7109375" style="18" customWidth="1"/>
    <col min="13" max="24" width="10.7109375" style="10" customWidth="1"/>
    <col min="25" max="16384" width="9.140625" style="9"/>
  </cols>
  <sheetData>
    <row r="1" spans="1:24" x14ac:dyDescent="0.25">
      <c r="A1" s="16" t="s">
        <v>507</v>
      </c>
      <c r="B1" s="9"/>
      <c r="C1" s="9"/>
      <c r="D1" s="19"/>
      <c r="E1" s="9"/>
      <c r="F1" s="9"/>
      <c r="G1" s="9"/>
      <c r="H1" s="19"/>
      <c r="I1" s="19"/>
      <c r="J1" s="46"/>
      <c r="K1" s="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9"/>
      <c r="B2" s="9"/>
      <c r="C2" s="9"/>
      <c r="D2" s="1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x14ac:dyDescent="0.25">
      <c r="A3" s="15" t="s">
        <v>449</v>
      </c>
      <c r="B3" s="15" t="s">
        <v>448</v>
      </c>
      <c r="C3" s="10" t="s">
        <v>446</v>
      </c>
      <c r="D3" s="10" t="s">
        <v>447</v>
      </c>
      <c r="E3" s="9" t="s">
        <v>445</v>
      </c>
      <c r="F3" s="19" t="s">
        <v>444</v>
      </c>
      <c r="G3" s="9" t="s">
        <v>443</v>
      </c>
      <c r="H3" s="64" t="s">
        <v>442</v>
      </c>
      <c r="I3" s="64" t="s">
        <v>441</v>
      </c>
      <c r="J3" s="64" t="s">
        <v>441</v>
      </c>
      <c r="K3" s="64" t="s">
        <v>440</v>
      </c>
      <c r="L3" s="89" t="s">
        <v>35</v>
      </c>
      <c r="M3" s="89" t="s">
        <v>34</v>
      </c>
      <c r="N3" s="89" t="s">
        <v>33</v>
      </c>
      <c r="O3" s="90" t="s">
        <v>32</v>
      </c>
      <c r="P3" s="90" t="s">
        <v>31</v>
      </c>
      <c r="Q3" s="90" t="s">
        <v>30</v>
      </c>
      <c r="R3" s="89" t="s">
        <v>29</v>
      </c>
      <c r="S3" s="89" t="s">
        <v>28</v>
      </c>
      <c r="T3" s="90" t="s">
        <v>27</v>
      </c>
      <c r="U3" s="89" t="s">
        <v>26</v>
      </c>
      <c r="V3" s="89" t="s">
        <v>25</v>
      </c>
      <c r="W3" s="90" t="s">
        <v>24</v>
      </c>
      <c r="X3" s="90" t="s">
        <v>23</v>
      </c>
    </row>
    <row r="4" spans="1:24" ht="17.25" x14ac:dyDescent="0.25">
      <c r="D4" s="10"/>
      <c r="E4" s="10"/>
      <c r="H4" s="64" t="s">
        <v>439</v>
      </c>
      <c r="I4" s="64" t="s">
        <v>547</v>
      </c>
      <c r="J4" s="64" t="s">
        <v>438</v>
      </c>
      <c r="K4" s="91"/>
      <c r="L4" s="68" t="s">
        <v>508</v>
      </c>
      <c r="M4" s="68" t="s">
        <v>508</v>
      </c>
      <c r="N4" s="68" t="s">
        <v>508</v>
      </c>
      <c r="O4" s="68" t="s">
        <v>508</v>
      </c>
      <c r="P4" s="68" t="s">
        <v>508</v>
      </c>
      <c r="Q4" s="68" t="s">
        <v>508</v>
      </c>
      <c r="R4" s="68" t="s">
        <v>508</v>
      </c>
      <c r="S4" s="68" t="s">
        <v>508</v>
      </c>
      <c r="T4" s="68" t="s">
        <v>508</v>
      </c>
      <c r="U4" s="68" t="s">
        <v>508</v>
      </c>
      <c r="V4" s="68" t="s">
        <v>508</v>
      </c>
      <c r="W4" s="68" t="s">
        <v>508</v>
      </c>
      <c r="X4" s="68" t="s">
        <v>508</v>
      </c>
    </row>
    <row r="5" spans="1:24" x14ac:dyDescent="0.25">
      <c r="D5" s="10"/>
      <c r="H5" s="64"/>
      <c r="I5" s="64"/>
      <c r="J5" s="92" t="s">
        <v>465</v>
      </c>
      <c r="K5" s="91"/>
      <c r="L5" s="93" t="s">
        <v>437</v>
      </c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24" s="16" customFormat="1" x14ac:dyDescent="0.25">
      <c r="A6" s="5"/>
      <c r="B6" s="5"/>
      <c r="C6" s="5"/>
      <c r="D6" s="3"/>
      <c r="E6" s="15"/>
      <c r="F6" s="5"/>
      <c r="G6" s="5"/>
      <c r="H6" s="3"/>
      <c r="I6" s="3"/>
      <c r="J6" s="94" t="s">
        <v>466</v>
      </c>
      <c r="K6" s="3"/>
      <c r="L6" s="41" t="s">
        <v>432</v>
      </c>
      <c r="M6" s="95" t="s">
        <v>433</v>
      </c>
      <c r="N6" s="95" t="s">
        <v>436</v>
      </c>
      <c r="O6" s="95" t="s">
        <v>433</v>
      </c>
      <c r="P6" s="95" t="s">
        <v>431</v>
      </c>
      <c r="Q6" s="95" t="s">
        <v>435</v>
      </c>
      <c r="R6" s="95" t="s">
        <v>435</v>
      </c>
      <c r="S6" s="95" t="s">
        <v>430</v>
      </c>
      <c r="T6" s="95" t="s">
        <v>430</v>
      </c>
      <c r="U6" s="95" t="s">
        <v>434</v>
      </c>
      <c r="V6" s="95" t="s">
        <v>433</v>
      </c>
      <c r="W6" s="95" t="s">
        <v>433</v>
      </c>
      <c r="X6" s="95" t="s">
        <v>429</v>
      </c>
    </row>
    <row r="7" spans="1:24" s="16" customFormat="1" x14ac:dyDescent="0.25">
      <c r="A7" s="96" t="s">
        <v>428</v>
      </c>
      <c r="B7" s="96"/>
      <c r="C7" s="10">
        <v>60</v>
      </c>
      <c r="D7" s="10" t="s">
        <v>44</v>
      </c>
      <c r="E7" s="7" t="s">
        <v>162</v>
      </c>
      <c r="F7" s="15"/>
      <c r="G7" s="15"/>
      <c r="H7" s="80">
        <v>0.312</v>
      </c>
      <c r="I7" s="81">
        <v>275.18389199999996</v>
      </c>
      <c r="J7" s="82">
        <f t="shared" ref="J7:J20" si="0">(I7/88.42)/100</f>
        <v>3.1122358289979637E-2</v>
      </c>
      <c r="K7" s="97">
        <v>1.006</v>
      </c>
      <c r="L7" s="21">
        <v>107.46444582534409</v>
      </c>
      <c r="M7" s="21">
        <v>2.214213261606564</v>
      </c>
      <c r="N7" s="21">
        <v>74.784291190598807</v>
      </c>
      <c r="O7" s="21">
        <v>3.3508661165070386</v>
      </c>
      <c r="P7" s="21">
        <v>6.1509486351903861</v>
      </c>
      <c r="Q7" s="31">
        <v>2.9654345549398577</v>
      </c>
      <c r="R7" s="31">
        <v>1.9506915960036717</v>
      </c>
      <c r="S7" s="31">
        <v>2.6579907862118092E-2</v>
      </c>
      <c r="T7" s="31">
        <v>3.6103817792456914</v>
      </c>
      <c r="U7" s="23">
        <v>0.11119327937813589</v>
      </c>
      <c r="V7" s="21">
        <v>1.9951772959723071</v>
      </c>
      <c r="W7" s="21">
        <v>0.71709682589506474</v>
      </c>
      <c r="X7" s="31">
        <v>0.15768819841114179</v>
      </c>
    </row>
    <row r="8" spans="1:24" s="16" customFormat="1" x14ac:dyDescent="0.25">
      <c r="A8" s="96" t="s">
        <v>427</v>
      </c>
      <c r="B8" s="96"/>
      <c r="C8" s="10" t="s">
        <v>471</v>
      </c>
      <c r="D8" s="10" t="s">
        <v>37</v>
      </c>
      <c r="E8" s="7" t="s">
        <v>162</v>
      </c>
      <c r="F8" s="15"/>
      <c r="G8" s="15"/>
      <c r="H8" s="80">
        <v>0.45900000000000002</v>
      </c>
      <c r="I8" s="81">
        <v>9253.9061399999991</v>
      </c>
      <c r="J8" s="82">
        <f t="shared" si="0"/>
        <v>1.0465851775616375</v>
      </c>
      <c r="K8" s="97">
        <v>1.012</v>
      </c>
      <c r="L8" s="21">
        <v>242.29108638886407</v>
      </c>
      <c r="M8" s="21">
        <v>10.887756767830174</v>
      </c>
      <c r="N8" s="21">
        <v>255.74341277138561</v>
      </c>
      <c r="O8" s="21">
        <v>11.037612089856568</v>
      </c>
      <c r="P8" s="21">
        <v>10.384089179725045</v>
      </c>
      <c r="Q8" s="31">
        <v>3.1553827953023976</v>
      </c>
      <c r="R8" s="31">
        <v>4.1933438717212717</v>
      </c>
      <c r="S8" s="31">
        <v>9.4428411275200796E-2</v>
      </c>
      <c r="T8" s="31">
        <v>8.5066461767325796E-2</v>
      </c>
      <c r="U8" s="23">
        <v>0.11569701437609159</v>
      </c>
      <c r="V8" s="21">
        <v>5.9541147437081277</v>
      </c>
      <c r="W8" s="21">
        <v>7.4429324732530677</v>
      </c>
      <c r="X8" s="31">
        <v>0.56518454627442782</v>
      </c>
    </row>
    <row r="9" spans="1:24" s="16" customFormat="1" x14ac:dyDescent="0.25">
      <c r="A9" s="96" t="s">
        <v>426</v>
      </c>
      <c r="B9" s="96"/>
      <c r="C9" s="10">
        <v>49</v>
      </c>
      <c r="D9" s="10" t="s">
        <v>44</v>
      </c>
      <c r="E9" s="7" t="s">
        <v>162</v>
      </c>
      <c r="F9" s="15"/>
      <c r="G9" s="15"/>
      <c r="H9" s="80">
        <v>0.94699999999999995</v>
      </c>
      <c r="I9" s="81">
        <v>30691.828672</v>
      </c>
      <c r="J9" s="82">
        <f t="shared" si="0"/>
        <v>3.4711409943451708</v>
      </c>
      <c r="K9" s="97">
        <v>1.0269999999999999</v>
      </c>
      <c r="L9" s="21">
        <v>545.04893622166514</v>
      </c>
      <c r="M9" s="21">
        <v>49.772194855383674</v>
      </c>
      <c r="N9" s="21">
        <v>1808.1626618002188</v>
      </c>
      <c r="O9" s="21">
        <v>341.37712495814043</v>
      </c>
      <c r="P9" s="21">
        <v>17.046992064385144</v>
      </c>
      <c r="Q9" s="31">
        <v>6.6546388155603591</v>
      </c>
      <c r="R9" s="31">
        <v>6.4225464398938019</v>
      </c>
      <c r="S9" s="31">
        <v>0.36609634415777975</v>
      </c>
      <c r="T9" s="31">
        <v>0.1014097166282326</v>
      </c>
      <c r="U9" s="23">
        <v>8.1396220960641807E-2</v>
      </c>
      <c r="V9" s="21">
        <v>6.0637647415473577</v>
      </c>
      <c r="W9" s="21">
        <v>9.3709380922085277</v>
      </c>
      <c r="X9" s="31">
        <v>1.0671156395591037</v>
      </c>
    </row>
    <row r="10" spans="1:24" s="16" customFormat="1" x14ac:dyDescent="0.25">
      <c r="A10" s="96" t="s">
        <v>425</v>
      </c>
      <c r="B10" s="96"/>
      <c r="C10" s="10">
        <v>35</v>
      </c>
      <c r="D10" s="10" t="s">
        <v>37</v>
      </c>
      <c r="E10" s="7" t="s">
        <v>162</v>
      </c>
      <c r="F10" s="15"/>
      <c r="G10" s="15"/>
      <c r="H10" s="80">
        <v>0.90900000000000003</v>
      </c>
      <c r="I10" s="81">
        <v>15313.729436000001</v>
      </c>
      <c r="J10" s="82">
        <f t="shared" si="0"/>
        <v>1.7319304949106538</v>
      </c>
      <c r="K10" s="97">
        <v>1.0229999999999999</v>
      </c>
      <c r="L10" s="21">
        <v>463.7873732793571</v>
      </c>
      <c r="M10" s="21">
        <v>25.158458417082375</v>
      </c>
      <c r="N10" s="21">
        <v>274.95395026827362</v>
      </c>
      <c r="O10" s="21">
        <v>293.13132716659345</v>
      </c>
      <c r="P10" s="21">
        <v>19.219484390971346</v>
      </c>
      <c r="Q10" s="31">
        <v>3.6589313791009577</v>
      </c>
      <c r="R10" s="31">
        <v>2.9599989263386517</v>
      </c>
      <c r="S10" s="31">
        <v>0.30860229082874879</v>
      </c>
      <c r="T10" s="31">
        <v>0.11633804201822262</v>
      </c>
      <c r="U10" s="23">
        <v>0.1101954500495376</v>
      </c>
      <c r="V10" s="21">
        <v>4.6530870772207171</v>
      </c>
      <c r="W10" s="21">
        <v>14.937666007114368</v>
      </c>
      <c r="X10" s="31">
        <v>1.1687458127554038</v>
      </c>
    </row>
    <row r="11" spans="1:24" s="16" customFormat="1" x14ac:dyDescent="0.25">
      <c r="A11" s="96" t="s">
        <v>424</v>
      </c>
      <c r="B11" s="96"/>
      <c r="C11" s="10">
        <v>48</v>
      </c>
      <c r="D11" s="10" t="s">
        <v>37</v>
      </c>
      <c r="E11" s="7" t="s">
        <v>162</v>
      </c>
      <c r="F11" s="15"/>
      <c r="G11" s="15"/>
      <c r="H11" s="80">
        <v>0.624</v>
      </c>
      <c r="I11" s="81">
        <v>20413.642060000002</v>
      </c>
      <c r="J11" s="82">
        <f t="shared" si="0"/>
        <v>2.308713193847546</v>
      </c>
      <c r="K11" s="97">
        <v>1.0189999999999999</v>
      </c>
      <c r="L11" s="21">
        <v>501.9293507912721</v>
      </c>
      <c r="M11" s="21">
        <v>32.069166761692273</v>
      </c>
      <c r="N11" s="21">
        <v>365.83649370174265</v>
      </c>
      <c r="O11" s="21">
        <v>83.496567529398774</v>
      </c>
      <c r="P11" s="21">
        <v>15.216744848090144</v>
      </c>
      <c r="Q11" s="31">
        <v>6.3652305412404981</v>
      </c>
      <c r="R11" s="31">
        <v>1.9754997496038817</v>
      </c>
      <c r="S11" s="31">
        <v>0.29372724706582876</v>
      </c>
      <c r="T11" s="31">
        <v>7.1246121987268818E-2</v>
      </c>
      <c r="U11" s="23">
        <v>9.0139153747313988E-2</v>
      </c>
      <c r="V11" s="21">
        <v>4.3374488288038169</v>
      </c>
      <c r="W11" s="21">
        <v>18.840535892373868</v>
      </c>
      <c r="X11" s="31">
        <v>0.8883852513543018</v>
      </c>
    </row>
    <row r="12" spans="1:24" s="16" customFormat="1" x14ac:dyDescent="0.25">
      <c r="A12" s="96" t="s">
        <v>423</v>
      </c>
      <c r="B12" s="96"/>
      <c r="C12" s="10">
        <v>56</v>
      </c>
      <c r="D12" s="10" t="s">
        <v>37</v>
      </c>
      <c r="E12" s="7" t="s">
        <v>162</v>
      </c>
      <c r="F12" s="15"/>
      <c r="G12" s="15"/>
      <c r="H12" s="80">
        <v>0.82399999999999995</v>
      </c>
      <c r="I12" s="81">
        <v>21811.060420000002</v>
      </c>
      <c r="J12" s="82">
        <f t="shared" si="0"/>
        <v>2.466756437457589</v>
      </c>
      <c r="K12" s="97">
        <v>1.022</v>
      </c>
      <c r="L12" s="21">
        <v>300.29880005493214</v>
      </c>
      <c r="M12" s="21">
        <v>64.549240407140573</v>
      </c>
      <c r="N12" s="21">
        <v>2122.7543985126786</v>
      </c>
      <c r="O12" s="21">
        <v>296.19608702327048</v>
      </c>
      <c r="P12" s="21">
        <v>24.617088021334848</v>
      </c>
      <c r="Q12" s="31">
        <v>10.198256883810078</v>
      </c>
      <c r="R12" s="31">
        <v>3.7284438264440718</v>
      </c>
      <c r="S12" s="31">
        <v>0.37284258543181981</v>
      </c>
      <c r="T12" s="31">
        <v>0.16321875242965062</v>
      </c>
      <c r="U12" s="23">
        <v>9.6698373550061792E-2</v>
      </c>
      <c r="V12" s="21">
        <v>2.9477039686386775</v>
      </c>
      <c r="W12" s="21">
        <v>1.4882061901674883</v>
      </c>
      <c r="X12" s="31">
        <v>0.26839688891711577</v>
      </c>
    </row>
    <row r="13" spans="1:24" s="16" customFormat="1" x14ac:dyDescent="0.25">
      <c r="A13" s="96" t="s">
        <v>422</v>
      </c>
      <c r="B13" s="96"/>
      <c r="C13" s="10">
        <v>72</v>
      </c>
      <c r="D13" s="10" t="s">
        <v>44</v>
      </c>
      <c r="E13" s="7" t="s">
        <v>162</v>
      </c>
      <c r="F13" s="15"/>
      <c r="G13" s="15"/>
      <c r="H13" s="80">
        <v>0.53600000000000003</v>
      </c>
      <c r="I13" s="81">
        <v>15659.817060000001</v>
      </c>
      <c r="J13" s="82">
        <f t="shared" si="0"/>
        <v>1.771071823116942</v>
      </c>
      <c r="K13" s="97">
        <v>1.0169999999999999</v>
      </c>
      <c r="L13" s="21">
        <v>426.2549772130601</v>
      </c>
      <c r="M13" s="21">
        <v>30.205933793882771</v>
      </c>
      <c r="N13" s="21">
        <v>1118.8802707814884</v>
      </c>
      <c r="O13" s="21">
        <v>36.548951697830873</v>
      </c>
      <c r="P13" s="21">
        <v>13.967030524189646</v>
      </c>
      <c r="Q13" s="31">
        <v>6.5302193448941477</v>
      </c>
      <c r="R13" s="31">
        <v>6.9726423802149515</v>
      </c>
      <c r="S13" s="31">
        <v>0.19714787162490582</v>
      </c>
      <c r="T13" s="31">
        <v>8.9704367101368809E-2</v>
      </c>
      <c r="U13" s="23">
        <v>8.7154762214697187E-2</v>
      </c>
      <c r="V13" s="21">
        <v>2.3020056097595671</v>
      </c>
      <c r="W13" s="21">
        <v>0.26279261774854057</v>
      </c>
      <c r="X13" s="31">
        <v>0.41674808086326576</v>
      </c>
    </row>
    <row r="14" spans="1:24" s="16" customFormat="1" x14ac:dyDescent="0.25">
      <c r="A14" s="96" t="s">
        <v>421</v>
      </c>
      <c r="B14" s="96"/>
      <c r="C14" s="10">
        <v>42</v>
      </c>
      <c r="D14" s="10" t="s">
        <v>37</v>
      </c>
      <c r="E14" s="7" t="s">
        <v>162</v>
      </c>
      <c r="F14" s="15"/>
      <c r="G14" s="15"/>
      <c r="H14" s="80">
        <v>0.76300000000000001</v>
      </c>
      <c r="I14" s="81">
        <v>14268.932631999998</v>
      </c>
      <c r="J14" s="82">
        <f t="shared" si="0"/>
        <v>1.6137675448993436</v>
      </c>
      <c r="K14" s="97">
        <v>1.0189999999999999</v>
      </c>
      <c r="L14" s="21">
        <v>351.62288991889511</v>
      </c>
      <c r="M14" s="21">
        <v>33.17059757212337</v>
      </c>
      <c r="N14" s="21">
        <v>790.25132223831963</v>
      </c>
      <c r="O14" s="21">
        <v>93.196264570742784</v>
      </c>
      <c r="P14" s="21">
        <v>9.4152284389211154</v>
      </c>
      <c r="Q14" s="31">
        <v>2.7590377746425174</v>
      </c>
      <c r="R14" s="31">
        <v>4.0947322141086415</v>
      </c>
      <c r="S14" s="31">
        <v>0.18919076216332179</v>
      </c>
      <c r="T14" s="31">
        <v>5.5660292045628605E-2</v>
      </c>
      <c r="U14" s="23">
        <v>7.3962679000827994E-2</v>
      </c>
      <c r="V14" s="21">
        <v>4.188866983287677</v>
      </c>
      <c r="W14" s="21">
        <v>1.0303939819464987</v>
      </c>
      <c r="X14" s="31">
        <v>0.98260070469437577</v>
      </c>
    </row>
    <row r="15" spans="1:24" s="16" customFormat="1" x14ac:dyDescent="0.25">
      <c r="A15" s="96" t="s">
        <v>420</v>
      </c>
      <c r="B15" s="96"/>
      <c r="C15" s="10">
        <v>35</v>
      </c>
      <c r="D15" s="10" t="s">
        <v>37</v>
      </c>
      <c r="E15" s="7" t="s">
        <v>162</v>
      </c>
      <c r="F15" s="15"/>
      <c r="G15" s="15"/>
      <c r="H15" s="80">
        <v>0.51900000000000002</v>
      </c>
      <c r="I15" s="81">
        <v>9182.0787079999991</v>
      </c>
      <c r="J15" s="82">
        <f t="shared" si="0"/>
        <v>1.0384617403302419</v>
      </c>
      <c r="K15" s="97">
        <v>1.012</v>
      </c>
      <c r="L15" s="21">
        <v>341.12627025087215</v>
      </c>
      <c r="M15" s="21">
        <v>10.899482452969576</v>
      </c>
      <c r="N15" s="21">
        <v>478.65101927311167</v>
      </c>
      <c r="O15" s="21">
        <v>59.853759513644071</v>
      </c>
      <c r="P15" s="21">
        <v>40.049892925037042</v>
      </c>
      <c r="Q15" s="31">
        <v>2.4898971909441077</v>
      </c>
      <c r="R15" s="31">
        <v>3.419833943248042</v>
      </c>
      <c r="S15" s="31">
        <v>0.20517403778896079</v>
      </c>
      <c r="T15" s="31">
        <v>8.6190101726557916E-2</v>
      </c>
      <c r="U15" s="23">
        <v>7.7216861101477005E-2</v>
      </c>
      <c r="V15" s="21">
        <v>6.6752229560250971</v>
      </c>
      <c r="W15" s="21">
        <v>0.90284677372159672</v>
      </c>
      <c r="X15" s="31">
        <v>0.8700020525112957</v>
      </c>
    </row>
    <row r="16" spans="1:24" s="16" customFormat="1" x14ac:dyDescent="0.25">
      <c r="A16" s="96" t="s">
        <v>419</v>
      </c>
      <c r="B16" s="96"/>
      <c r="C16" s="10">
        <v>30</v>
      </c>
      <c r="D16" s="10" t="s">
        <v>37</v>
      </c>
      <c r="E16" s="7" t="s">
        <v>162</v>
      </c>
      <c r="F16" s="15"/>
      <c r="G16" s="15"/>
      <c r="H16" s="80">
        <v>0.28599999999999998</v>
      </c>
      <c r="I16" s="81">
        <v>5943.2095319999999</v>
      </c>
      <c r="J16" s="82">
        <f t="shared" si="0"/>
        <v>0.67215669893689212</v>
      </c>
      <c r="K16" s="97">
        <v>1.008</v>
      </c>
      <c r="L16" s="21">
        <v>61.055095144163388</v>
      </c>
      <c r="M16" s="21">
        <v>6.5787363147038942</v>
      </c>
      <c r="N16" s="21">
        <v>282.83448292888966</v>
      </c>
      <c r="O16" s="21">
        <v>29.198255185501168</v>
      </c>
      <c r="P16" s="21">
        <v>6.5746950697041857</v>
      </c>
      <c r="Q16" s="31">
        <v>4.213265631207058</v>
      </c>
      <c r="R16" s="31">
        <v>0.81172299097409473</v>
      </c>
      <c r="S16" s="31">
        <v>6.1381655930861492E-2</v>
      </c>
      <c r="T16" s="31">
        <v>2.4612451395926008E-2</v>
      </c>
      <c r="U16" s="23">
        <v>7.3805910574756398E-2</v>
      </c>
      <c r="V16" s="21">
        <v>1.9674066429109871</v>
      </c>
      <c r="W16" s="21">
        <v>0.37862884204192654</v>
      </c>
      <c r="X16" s="31">
        <v>0.37606719340804884</v>
      </c>
    </row>
    <row r="17" spans="1:24" s="16" customFormat="1" x14ac:dyDescent="0.25">
      <c r="A17" s="96" t="s">
        <v>418</v>
      </c>
      <c r="B17" s="96"/>
      <c r="C17" s="10">
        <v>41</v>
      </c>
      <c r="D17" s="10" t="s">
        <v>44</v>
      </c>
      <c r="E17" s="7" t="s">
        <v>162</v>
      </c>
      <c r="F17" s="15"/>
      <c r="G17" s="15"/>
      <c r="H17" s="80">
        <v>0.51700000000000002</v>
      </c>
      <c r="I17" s="81">
        <v>9391.0362359999999</v>
      </c>
      <c r="J17" s="82">
        <f t="shared" si="0"/>
        <v>1.0620941230490839</v>
      </c>
      <c r="K17" s="97">
        <v>1.0149999999999999</v>
      </c>
      <c r="L17" s="21">
        <v>175.17953794716209</v>
      </c>
      <c r="M17" s="21">
        <v>17.482580465776575</v>
      </c>
      <c r="N17" s="21">
        <v>231.92190916485262</v>
      </c>
      <c r="O17" s="21">
        <v>15.062675677769867</v>
      </c>
      <c r="P17" s="21">
        <v>10.484631113741845</v>
      </c>
      <c r="Q17" s="31">
        <v>3.666627645162758</v>
      </c>
      <c r="R17" s="31">
        <v>2.3034038772214318</v>
      </c>
      <c r="S17" s="31">
        <v>6.9663034346911706E-2</v>
      </c>
      <c r="T17" s="31">
        <v>2.4847642692015511E-2</v>
      </c>
      <c r="U17" s="23">
        <v>3.1205706141825898E-2</v>
      </c>
      <c r="V17" s="21">
        <v>4.4614246063608176</v>
      </c>
      <c r="W17" s="21">
        <v>11.516471242281867</v>
      </c>
      <c r="X17" s="31">
        <v>0.19963386807608879</v>
      </c>
    </row>
    <row r="18" spans="1:24" s="16" customFormat="1" x14ac:dyDescent="0.25">
      <c r="A18" s="96" t="s">
        <v>417</v>
      </c>
      <c r="B18" s="96"/>
      <c r="C18" s="10">
        <v>36</v>
      </c>
      <c r="D18" s="10" t="s">
        <v>37</v>
      </c>
      <c r="E18" s="7" t="s">
        <v>162</v>
      </c>
      <c r="F18" s="15"/>
      <c r="G18" s="15"/>
      <c r="H18" s="80">
        <v>0.47599999999999998</v>
      </c>
      <c r="I18" s="81">
        <v>6746.3974760000001</v>
      </c>
      <c r="J18" s="82">
        <f t="shared" si="0"/>
        <v>0.76299451210133451</v>
      </c>
      <c r="K18" s="97">
        <v>1.01</v>
      </c>
      <c r="L18" s="21">
        <v>98.112340359022085</v>
      </c>
      <c r="M18" s="21">
        <v>7.5289280312580846</v>
      </c>
      <c r="N18" s="21">
        <v>381.92107692553759</v>
      </c>
      <c r="O18" s="21">
        <v>21.489003305351872</v>
      </c>
      <c r="P18" s="21">
        <v>10.757531350585046</v>
      </c>
      <c r="Q18" s="31">
        <v>4.2075893821126673</v>
      </c>
      <c r="R18" s="31">
        <v>3.4580020462868317</v>
      </c>
      <c r="S18" s="31">
        <v>0.3013031798530838</v>
      </c>
      <c r="T18" s="31">
        <v>1.8073824392630011E-2</v>
      </c>
      <c r="U18" s="23">
        <v>3.5691793998018494E-2</v>
      </c>
      <c r="V18" s="21">
        <v>3.3144381943227073</v>
      </c>
      <c r="W18" s="21">
        <v>2.2738588435617086</v>
      </c>
      <c r="X18" s="31">
        <v>0.1177934574145498</v>
      </c>
    </row>
    <row r="19" spans="1:24" s="16" customFormat="1" x14ac:dyDescent="0.25">
      <c r="A19" s="96" t="s">
        <v>416</v>
      </c>
      <c r="B19" s="96"/>
      <c r="C19" s="10">
        <v>40</v>
      </c>
      <c r="D19" s="10" t="s">
        <v>44</v>
      </c>
      <c r="E19" s="7" t="s">
        <v>162</v>
      </c>
      <c r="F19" s="15"/>
      <c r="G19" s="15"/>
      <c r="H19" s="80">
        <v>0.52800000000000002</v>
      </c>
      <c r="I19" s="81">
        <v>10520.719171999999</v>
      </c>
      <c r="J19" s="82">
        <f t="shared" si="0"/>
        <v>1.1898574046595791</v>
      </c>
      <c r="K19" s="97">
        <v>1.016</v>
      </c>
      <c r="L19" s="21">
        <v>303.84634404713313</v>
      </c>
      <c r="M19" s="21">
        <v>22.477000170415572</v>
      </c>
      <c r="N19" s="21">
        <v>477.69235784034061</v>
      </c>
      <c r="O19" s="21">
        <v>133.20190574106147</v>
      </c>
      <c r="P19" s="21">
        <v>10.457845035693145</v>
      </c>
      <c r="Q19" s="31">
        <v>10.103743703620076</v>
      </c>
      <c r="R19" s="31">
        <v>2.0651962539350817</v>
      </c>
      <c r="S19" s="31">
        <v>0.45979845644658573</v>
      </c>
      <c r="T19" s="31">
        <v>1.6259825772446009E-2</v>
      </c>
      <c r="U19" s="23">
        <v>6.99469041489586E-2</v>
      </c>
      <c r="V19" s="21">
        <v>4.5445240478814375</v>
      </c>
      <c r="W19" s="21">
        <v>2.0064553608027484</v>
      </c>
      <c r="X19" s="31">
        <v>0.5681121151768318</v>
      </c>
    </row>
    <row r="20" spans="1:24" s="16" customFormat="1" x14ac:dyDescent="0.25">
      <c r="A20" s="96" t="s">
        <v>415</v>
      </c>
      <c r="B20" s="96"/>
      <c r="C20" s="10">
        <v>35</v>
      </c>
      <c r="D20" s="10" t="s">
        <v>37</v>
      </c>
      <c r="E20" s="7" t="s">
        <v>162</v>
      </c>
      <c r="F20" s="15"/>
      <c r="G20" s="15"/>
      <c r="H20" s="80">
        <v>0.65</v>
      </c>
      <c r="I20" s="81">
        <v>11369.617147999999</v>
      </c>
      <c r="J20" s="82">
        <f t="shared" si="0"/>
        <v>1.2858648663198371</v>
      </c>
      <c r="K20" s="97">
        <v>1.0169999999999999</v>
      </c>
      <c r="L20" s="21">
        <v>176.43659374457511</v>
      </c>
      <c r="M20" s="21">
        <v>19.306844578464375</v>
      </c>
      <c r="N20" s="21">
        <v>245.16811737557762</v>
      </c>
      <c r="O20" s="21">
        <v>117.93311296327147</v>
      </c>
      <c r="P20" s="21">
        <v>10.227342698842046</v>
      </c>
      <c r="Q20" s="31">
        <v>5.3331010579132174</v>
      </c>
      <c r="R20" s="31">
        <v>1.6185623679675119</v>
      </c>
      <c r="S20" s="31">
        <v>0.2476337022340078</v>
      </c>
      <c r="T20" s="31">
        <v>0.01</v>
      </c>
      <c r="U20" s="23">
        <v>5.3745468304021909E-2</v>
      </c>
      <c r="V20" s="21">
        <v>4.1315993401747271</v>
      </c>
      <c r="W20" s="21">
        <v>0.58618017077014262</v>
      </c>
      <c r="X20" s="31">
        <v>0.31401224251379678</v>
      </c>
    </row>
    <row r="21" spans="1:24" s="16" customFormat="1" x14ac:dyDescent="0.25">
      <c r="A21" s="96" t="s">
        <v>414</v>
      </c>
      <c r="B21" s="96"/>
      <c r="C21" s="10">
        <v>59</v>
      </c>
      <c r="D21" s="10" t="s">
        <v>44</v>
      </c>
      <c r="E21" s="7" t="s">
        <v>162</v>
      </c>
      <c r="F21" s="15"/>
      <c r="G21" s="15"/>
      <c r="H21" s="80">
        <v>0.67800000000000005</v>
      </c>
      <c r="I21" s="83"/>
      <c r="J21" s="9"/>
      <c r="K21" s="97">
        <v>1.022</v>
      </c>
      <c r="L21" s="21"/>
      <c r="M21" s="21">
        <v>38.172231659834978</v>
      </c>
      <c r="N21" s="21">
        <v>1330.1837967771687</v>
      </c>
      <c r="O21" s="21">
        <v>312.24800392788046</v>
      </c>
      <c r="P21" s="21">
        <v>27.472078583710147</v>
      </c>
      <c r="Q21" s="31">
        <v>7.3256111240390478</v>
      </c>
      <c r="R21" s="31">
        <v>16.03768447880168</v>
      </c>
      <c r="S21" s="31">
        <v>0.35929180138565076</v>
      </c>
      <c r="T21" s="31">
        <v>4.7581436778719809E-2</v>
      </c>
      <c r="U21" s="23">
        <v>0.12037754276868651</v>
      </c>
      <c r="V21" s="21">
        <v>11.712481430362946</v>
      </c>
      <c r="W21" s="21">
        <v>1.3621778904374784</v>
      </c>
      <c r="X21" s="31">
        <v>0.61594374731566681</v>
      </c>
    </row>
    <row r="22" spans="1:24" s="16" customFormat="1" x14ac:dyDescent="0.25">
      <c r="A22" s="96" t="s">
        <v>413</v>
      </c>
      <c r="B22" s="96"/>
      <c r="C22" s="10">
        <v>42</v>
      </c>
      <c r="D22" s="10" t="s">
        <v>37</v>
      </c>
      <c r="E22" s="7" t="s">
        <v>162</v>
      </c>
      <c r="F22" s="15"/>
      <c r="G22" s="15"/>
      <c r="H22" s="80">
        <v>0.38200000000000001</v>
      </c>
      <c r="I22" s="81">
        <v>13119.657063999999</v>
      </c>
      <c r="J22" s="82">
        <f t="shared" ref="J22:J65" si="1">(I22/88.42)/100</f>
        <v>1.4837884035286131</v>
      </c>
      <c r="K22" s="97">
        <v>1.014</v>
      </c>
      <c r="L22" s="21">
        <v>167.7165662076851</v>
      </c>
      <c r="M22" s="21">
        <v>22.907439847246174</v>
      </c>
      <c r="N22" s="21">
        <v>326.17095234811961</v>
      </c>
      <c r="O22" s="21">
        <v>239.80791384688345</v>
      </c>
      <c r="P22" s="21">
        <v>10.583352198622645</v>
      </c>
      <c r="Q22" s="31">
        <v>4.844961190516778</v>
      </c>
      <c r="R22" s="31">
        <v>1.3948171020520816</v>
      </c>
      <c r="S22" s="31">
        <v>0.16576171015865582</v>
      </c>
      <c r="T22" s="31">
        <v>3.5166559996105115E-2</v>
      </c>
      <c r="U22" s="23">
        <v>0.34415474883025732</v>
      </c>
      <c r="V22" s="21">
        <v>4.0493019791789875</v>
      </c>
      <c r="W22" s="21">
        <v>1.7387976233525384</v>
      </c>
      <c r="X22" s="31">
        <v>0.47861713428761277</v>
      </c>
    </row>
    <row r="23" spans="1:24" s="16" customFormat="1" x14ac:dyDescent="0.25">
      <c r="A23" s="96" t="s">
        <v>412</v>
      </c>
      <c r="B23" s="96"/>
      <c r="C23" s="10">
        <v>35</v>
      </c>
      <c r="D23" s="10" t="s">
        <v>37</v>
      </c>
      <c r="E23" s="7" t="s">
        <v>162</v>
      </c>
      <c r="F23" s="15"/>
      <c r="G23" s="15"/>
      <c r="H23" s="80">
        <v>0.83199999999999996</v>
      </c>
      <c r="I23" s="81">
        <v>28922.205288000001</v>
      </c>
      <c r="J23" s="82">
        <f t="shared" si="1"/>
        <v>3.2710026337932594</v>
      </c>
      <c r="K23" s="97">
        <v>1.024</v>
      </c>
      <c r="L23" s="21">
        <v>377.64807666015207</v>
      </c>
      <c r="M23" s="21">
        <v>125.35947560665286</v>
      </c>
      <c r="N23" s="21">
        <v>836.72374296931548</v>
      </c>
      <c r="O23" s="21">
        <v>87.013274148408172</v>
      </c>
      <c r="P23" s="21">
        <v>24.568689057288747</v>
      </c>
      <c r="Q23" s="31">
        <v>3.0654404718412476</v>
      </c>
      <c r="R23" s="31">
        <v>7.3456972191390015</v>
      </c>
      <c r="S23" s="31">
        <v>0.31244838955899584</v>
      </c>
      <c r="T23" s="31">
        <v>5.9339321635774912E-2</v>
      </c>
      <c r="U23" s="23">
        <v>0.28873896119631126</v>
      </c>
      <c r="V23" s="21">
        <v>5.982345133136338</v>
      </c>
      <c r="W23" s="21">
        <v>2.619213629731949</v>
      </c>
      <c r="X23" s="31">
        <v>0.52528250348296979</v>
      </c>
    </row>
    <row r="24" spans="1:24" s="16" customFormat="1" x14ac:dyDescent="0.25">
      <c r="A24" s="96" t="s">
        <v>411</v>
      </c>
      <c r="B24" s="96"/>
      <c r="C24" s="10">
        <v>35</v>
      </c>
      <c r="D24" s="10" t="s">
        <v>37</v>
      </c>
      <c r="E24" s="7" t="s">
        <v>188</v>
      </c>
      <c r="F24" s="15"/>
      <c r="G24" s="15"/>
      <c r="H24" s="80">
        <v>0.65200000000000002</v>
      </c>
      <c r="I24" s="81">
        <v>16861.327428000001</v>
      </c>
      <c r="J24" s="82">
        <f t="shared" si="1"/>
        <v>1.9069585419588331</v>
      </c>
      <c r="K24" s="97">
        <v>1.018</v>
      </c>
      <c r="L24" s="21">
        <v>377.24256379908911</v>
      </c>
      <c r="M24" s="21">
        <v>38.268464135329175</v>
      </c>
      <c r="N24" s="21">
        <v>776.12483608479852</v>
      </c>
      <c r="O24" s="21">
        <v>105.08207307394147</v>
      </c>
      <c r="P24" s="21">
        <v>9.5333893206814757</v>
      </c>
      <c r="Q24" s="31">
        <v>6.2694540806165877</v>
      </c>
      <c r="R24" s="31">
        <v>3.4371357048955318</v>
      </c>
      <c r="S24" s="31">
        <v>0.31762336731599178</v>
      </c>
      <c r="T24" s="31">
        <v>2.5946028119640308E-2</v>
      </c>
      <c r="U24" s="23">
        <v>0.12722742825069119</v>
      </c>
      <c r="V24" s="21">
        <v>3.4442028868815071</v>
      </c>
      <c r="W24" s="21">
        <v>2.8137291069806585</v>
      </c>
      <c r="X24" s="31">
        <v>0.83044404369796776</v>
      </c>
    </row>
    <row r="25" spans="1:24" s="16" customFormat="1" x14ac:dyDescent="0.25">
      <c r="A25" s="96" t="s">
        <v>410</v>
      </c>
      <c r="B25" s="96"/>
      <c r="C25" s="10">
        <v>70</v>
      </c>
      <c r="D25" s="10" t="s">
        <v>37</v>
      </c>
      <c r="E25" s="7" t="s">
        <v>395</v>
      </c>
      <c r="F25" s="15"/>
      <c r="G25" s="15"/>
      <c r="H25" s="80">
        <v>0.17499999999999999</v>
      </c>
      <c r="I25" s="81">
        <v>3109.1967119999995</v>
      </c>
      <c r="J25" s="82">
        <f t="shared" si="1"/>
        <v>0.35163952861343584</v>
      </c>
      <c r="K25" s="97">
        <v>1.0049999999999999</v>
      </c>
      <c r="L25" s="21">
        <v>97.058695818759176</v>
      </c>
      <c r="M25" s="21">
        <v>5.1015510122488736</v>
      </c>
      <c r="N25" s="21">
        <v>348.55553079375363</v>
      </c>
      <c r="O25" s="21">
        <v>5.4208183587543193</v>
      </c>
      <c r="P25" s="21">
        <v>4.4121087162262764</v>
      </c>
      <c r="Q25" s="31">
        <v>4.5983651748813976</v>
      </c>
      <c r="R25" s="31">
        <v>1.1285223409631417</v>
      </c>
      <c r="S25" s="31">
        <v>3.4118101627661192E-2</v>
      </c>
      <c r="T25" s="31">
        <v>0.01</v>
      </c>
      <c r="U25" s="23">
        <v>7.4095727625327693E-2</v>
      </c>
      <c r="V25" s="21">
        <v>0.83620888440858698</v>
      </c>
      <c r="W25" s="21">
        <v>3.0108441931166889</v>
      </c>
      <c r="X25" s="31">
        <v>0.15480073120350382</v>
      </c>
    </row>
    <row r="26" spans="1:24" s="16" customFormat="1" x14ac:dyDescent="0.25">
      <c r="A26" s="96" t="s">
        <v>409</v>
      </c>
      <c r="B26" s="96"/>
      <c r="C26" s="10">
        <v>68</v>
      </c>
      <c r="D26" s="10" t="s">
        <v>44</v>
      </c>
      <c r="E26" s="7" t="s">
        <v>395</v>
      </c>
      <c r="F26" s="15"/>
      <c r="G26" s="15"/>
      <c r="H26" s="9"/>
      <c r="I26" s="81">
        <v>13681.236148</v>
      </c>
      <c r="J26" s="82">
        <f t="shared" si="1"/>
        <v>1.5473010798461886</v>
      </c>
      <c r="K26" s="97">
        <v>1.0149999999999999</v>
      </c>
      <c r="L26" s="21">
        <v>364.70814977752912</v>
      </c>
      <c r="M26" s="21">
        <v>18.951034722599175</v>
      </c>
      <c r="N26" s="21">
        <v>1263.2897278379185</v>
      </c>
      <c r="O26" s="21">
        <v>103.39389653654848</v>
      </c>
      <c r="P26" s="21">
        <v>9.6181880317975974</v>
      </c>
      <c r="Q26" s="31">
        <v>1.4834142715053278</v>
      </c>
      <c r="R26" s="31">
        <v>1.4652664675323117</v>
      </c>
      <c r="S26" s="31">
        <v>0.22100002658441478</v>
      </c>
      <c r="T26" s="31">
        <v>4.4333444983672504E-2</v>
      </c>
      <c r="U26" s="23">
        <v>9.2579740035687308E-2</v>
      </c>
      <c r="V26" s="21">
        <v>2.7719368520473173</v>
      </c>
      <c r="W26" s="21">
        <v>3.3669917066137591</v>
      </c>
      <c r="X26" s="31">
        <v>0.26447554889288882</v>
      </c>
    </row>
    <row r="27" spans="1:24" s="16" customFormat="1" x14ac:dyDescent="0.25">
      <c r="A27" s="96" t="s">
        <v>408</v>
      </c>
      <c r="B27" s="96"/>
      <c r="C27" s="10">
        <v>48</v>
      </c>
      <c r="D27" s="10" t="s">
        <v>37</v>
      </c>
      <c r="E27" s="7" t="s">
        <v>395</v>
      </c>
      <c r="F27" s="15"/>
      <c r="G27" s="15"/>
      <c r="H27" s="80">
        <v>0.85599999999999998</v>
      </c>
      <c r="I27" s="81">
        <v>23874.527463999999</v>
      </c>
      <c r="J27" s="82">
        <f t="shared" si="1"/>
        <v>2.7001275123275277</v>
      </c>
      <c r="K27" s="97">
        <v>1.024</v>
      </c>
      <c r="L27" s="21">
        <v>603.6144609129841</v>
      </c>
      <c r="M27" s="21">
        <v>34.052958588646774</v>
      </c>
      <c r="N27" s="21">
        <v>1026.0109002070085</v>
      </c>
      <c r="O27" s="21">
        <v>193.70324566927647</v>
      </c>
      <c r="P27" s="21">
        <v>23.073461625571348</v>
      </c>
      <c r="Q27" s="31">
        <v>3.5554185092228172</v>
      </c>
      <c r="R27" s="31">
        <v>16.044642702022578</v>
      </c>
      <c r="S27" s="31">
        <v>0.27980330656192176</v>
      </c>
      <c r="T27" s="31">
        <v>7.5678235860892604E-2</v>
      </c>
      <c r="U27" s="23">
        <v>9.0833875166732997E-2</v>
      </c>
      <c r="V27" s="21">
        <v>2.1866699330482171</v>
      </c>
      <c r="W27" s="21">
        <v>1.7404366446792485</v>
      </c>
      <c r="X27" s="31">
        <v>0.12551383806099981</v>
      </c>
    </row>
    <row r="28" spans="1:24" s="16" customFormat="1" x14ac:dyDescent="0.25">
      <c r="A28" s="96" t="s">
        <v>407</v>
      </c>
      <c r="B28" s="96"/>
      <c r="C28" s="10">
        <v>62</v>
      </c>
      <c r="D28" s="10" t="s">
        <v>37</v>
      </c>
      <c r="E28" s="7" t="s">
        <v>395</v>
      </c>
      <c r="F28" s="15"/>
      <c r="G28" s="15"/>
      <c r="H28" s="80">
        <v>0.83199999999999996</v>
      </c>
      <c r="I28" s="81">
        <v>21099.292539999999</v>
      </c>
      <c r="J28" s="82">
        <f t="shared" si="1"/>
        <v>2.386257921284777</v>
      </c>
      <c r="K28" s="97">
        <v>1.0209999999999999</v>
      </c>
      <c r="L28" s="21">
        <v>545.46416938981315</v>
      </c>
      <c r="M28" s="21">
        <v>18.464310224075675</v>
      </c>
      <c r="N28" s="21">
        <v>291.08501375850562</v>
      </c>
      <c r="O28" s="21">
        <v>168.92525963407047</v>
      </c>
      <c r="P28" s="21">
        <v>11.648606467197645</v>
      </c>
      <c r="Q28" s="31">
        <v>4.5061492805638776</v>
      </c>
      <c r="R28" s="31">
        <v>6.1185213635534721</v>
      </c>
      <c r="S28" s="31">
        <v>0.27444992262565382</v>
      </c>
      <c r="T28" s="31">
        <v>0.19422974533465259</v>
      </c>
      <c r="U28" s="23">
        <v>0.1167925284965194</v>
      </c>
      <c r="V28" s="21">
        <v>1.6413155160749371</v>
      </c>
      <c r="W28" s="21">
        <v>2.8597631181754393</v>
      </c>
      <c r="X28" s="31">
        <v>0.33508324084272978</v>
      </c>
    </row>
    <row r="29" spans="1:24" s="16" customFormat="1" x14ac:dyDescent="0.25">
      <c r="A29" s="96" t="s">
        <v>406</v>
      </c>
      <c r="B29" s="96"/>
      <c r="C29" s="10">
        <v>66</v>
      </c>
      <c r="D29" s="10" t="s">
        <v>37</v>
      </c>
      <c r="E29" s="7" t="s">
        <v>395</v>
      </c>
      <c r="F29" s="15"/>
      <c r="G29" s="15"/>
      <c r="H29" s="80">
        <v>0.58199999999999996</v>
      </c>
      <c r="I29" s="81">
        <v>9724.0651600000001</v>
      </c>
      <c r="J29" s="82">
        <f t="shared" si="1"/>
        <v>1.0997585568875821</v>
      </c>
      <c r="K29" s="97">
        <v>1.0169999999999999</v>
      </c>
      <c r="L29" s="21">
        <v>360.54731476328107</v>
      </c>
      <c r="M29" s="21">
        <v>13.399507139821774</v>
      </c>
      <c r="N29" s="21">
        <v>300.47513182629166</v>
      </c>
      <c r="O29" s="21">
        <v>50.673609388244465</v>
      </c>
      <c r="P29" s="21">
        <v>10.024814198604044</v>
      </c>
      <c r="Q29" s="31">
        <v>2.7523430675397975</v>
      </c>
      <c r="R29" s="31">
        <v>1.9383285230123217</v>
      </c>
      <c r="S29" s="31">
        <v>0.47086429113181372</v>
      </c>
      <c r="T29" s="31">
        <v>0.01</v>
      </c>
      <c r="U29" s="23">
        <v>0.1203543640204266</v>
      </c>
      <c r="V29" s="21">
        <v>2.0263513348658972</v>
      </c>
      <c r="W29" s="21">
        <v>1.5745113130324484</v>
      </c>
      <c r="X29" s="31">
        <v>0.71487129726904475</v>
      </c>
    </row>
    <row r="30" spans="1:24" s="16" customFormat="1" x14ac:dyDescent="0.25">
      <c r="A30" s="96" t="s">
        <v>405</v>
      </c>
      <c r="B30" s="96"/>
      <c r="C30" s="10">
        <v>58</v>
      </c>
      <c r="D30" s="10" t="s">
        <v>37</v>
      </c>
      <c r="E30" s="7" t="s">
        <v>395</v>
      </c>
      <c r="F30" s="15"/>
      <c r="G30" s="15"/>
      <c r="H30" s="80">
        <v>0.75600000000000001</v>
      </c>
      <c r="I30" s="81">
        <v>9697.9477599999991</v>
      </c>
      <c r="J30" s="82">
        <f t="shared" si="1"/>
        <v>1.0968047681520017</v>
      </c>
      <c r="K30" s="97">
        <v>1.024</v>
      </c>
      <c r="L30" s="21">
        <v>367.62973013403905</v>
      </c>
      <c r="M30" s="21">
        <v>20.304952728575969</v>
      </c>
      <c r="N30" s="21">
        <v>591.84769376530755</v>
      </c>
      <c r="O30" s="21">
        <v>90.266828575203164</v>
      </c>
      <c r="P30" s="21">
        <v>13.857502261698745</v>
      </c>
      <c r="Q30" s="31">
        <v>2.3671444502031278</v>
      </c>
      <c r="R30" s="31">
        <v>3.2988159629065517</v>
      </c>
      <c r="S30" s="31">
        <v>0.45259743760083176</v>
      </c>
      <c r="T30" s="31">
        <v>7.6965639026920107E-2</v>
      </c>
      <c r="U30" s="23">
        <v>0.1174173598378942</v>
      </c>
      <c r="V30" s="21">
        <v>2.459942052383477</v>
      </c>
      <c r="W30" s="21">
        <v>20.330876685767372</v>
      </c>
      <c r="X30" s="31">
        <v>1.1080363108866538</v>
      </c>
    </row>
    <row r="31" spans="1:24" s="16" customFormat="1" x14ac:dyDescent="0.25">
      <c r="A31" s="96" t="s">
        <v>404</v>
      </c>
      <c r="B31" s="96"/>
      <c r="C31" s="10">
        <v>48</v>
      </c>
      <c r="D31" s="10" t="s">
        <v>44</v>
      </c>
      <c r="E31" s="7" t="s">
        <v>395</v>
      </c>
      <c r="F31" s="15"/>
      <c r="G31" s="15"/>
      <c r="H31" s="80">
        <v>0.14799999999999999</v>
      </c>
      <c r="I31" s="81">
        <v>2599.8524279999997</v>
      </c>
      <c r="J31" s="82">
        <f t="shared" si="1"/>
        <v>0.29403442976702099</v>
      </c>
      <c r="K31" s="97">
        <v>1.004</v>
      </c>
      <c r="L31" s="21">
        <v>35.003221049103992</v>
      </c>
      <c r="M31" s="21">
        <v>1.7532272655424241</v>
      </c>
      <c r="N31" s="21">
        <v>121.6265228046706</v>
      </c>
      <c r="O31" s="21">
        <v>9.4596371303966098</v>
      </c>
      <c r="P31" s="21">
        <v>2.9983568594358063</v>
      </c>
      <c r="Q31" s="31">
        <v>0.85034369139583288</v>
      </c>
      <c r="R31" s="31">
        <v>0.16198792774904869</v>
      </c>
      <c r="S31" s="31">
        <v>9.1576821494434892E-3</v>
      </c>
      <c r="T31" s="31">
        <v>0.01</v>
      </c>
      <c r="U31" s="23">
        <v>2.1827230445386397E-2</v>
      </c>
      <c r="V31" s="21">
        <v>0.21948172348229211</v>
      </c>
      <c r="W31" s="21">
        <v>0.24794075875634258</v>
      </c>
      <c r="X31" s="31">
        <v>8.2490617961891707E-2</v>
      </c>
    </row>
    <row r="32" spans="1:24" s="16" customFormat="1" x14ac:dyDescent="0.25">
      <c r="A32" s="96" t="s">
        <v>403</v>
      </c>
      <c r="B32" s="96"/>
      <c r="C32" s="10">
        <v>72</v>
      </c>
      <c r="D32" s="10" t="s">
        <v>37</v>
      </c>
      <c r="E32" s="7" t="s">
        <v>395</v>
      </c>
      <c r="F32" s="15"/>
      <c r="G32" s="15"/>
      <c r="H32" s="80">
        <v>0.65900000000000003</v>
      </c>
      <c r="I32" s="81">
        <v>9933.0226879999991</v>
      </c>
      <c r="J32" s="82">
        <f t="shared" si="1"/>
        <v>1.1233909396064237</v>
      </c>
      <c r="K32" s="97">
        <v>1.0169999999999999</v>
      </c>
      <c r="L32" s="21">
        <v>392.0303137468311</v>
      </c>
      <c r="M32" s="21">
        <v>14.688386814124275</v>
      </c>
      <c r="N32" s="21">
        <v>545.9737523929316</v>
      </c>
      <c r="O32" s="21">
        <v>53.832958492253766</v>
      </c>
      <c r="P32" s="21">
        <v>9.4368617720543249</v>
      </c>
      <c r="Q32" s="31">
        <v>1.444156266104468</v>
      </c>
      <c r="R32" s="31">
        <v>5.016082877862722</v>
      </c>
      <c r="S32" s="31">
        <v>0.26919477011084081</v>
      </c>
      <c r="T32" s="31">
        <v>0.01</v>
      </c>
      <c r="U32" s="23">
        <v>6.0013487688196997E-2</v>
      </c>
      <c r="V32" s="21">
        <v>1.679736018511917</v>
      </c>
      <c r="W32" s="21">
        <v>0.85759392914035559</v>
      </c>
      <c r="X32" s="31">
        <v>0.40176777181184981</v>
      </c>
    </row>
    <row r="33" spans="1:24" s="16" customFormat="1" x14ac:dyDescent="0.25">
      <c r="A33" s="96" t="s">
        <v>402</v>
      </c>
      <c r="B33" s="96"/>
      <c r="C33" s="10">
        <v>59</v>
      </c>
      <c r="D33" s="10" t="s">
        <v>37</v>
      </c>
      <c r="E33" s="7" t="s">
        <v>395</v>
      </c>
      <c r="F33" s="15"/>
      <c r="G33" s="15"/>
      <c r="H33" s="80">
        <v>0.35799999999999998</v>
      </c>
      <c r="I33" s="81">
        <v>8065.4453079999994</v>
      </c>
      <c r="J33" s="82">
        <f t="shared" si="1"/>
        <v>0.91217431667043636</v>
      </c>
      <c r="K33" s="97">
        <v>1.0109999999999999</v>
      </c>
      <c r="L33" s="21">
        <v>114.34534150098308</v>
      </c>
      <c r="M33" s="21">
        <v>9.7972022700684143</v>
      </c>
      <c r="N33" s="21">
        <v>1307.8450535583988</v>
      </c>
      <c r="O33" s="21">
        <v>25.759559100478068</v>
      </c>
      <c r="P33" s="21">
        <v>12.081673375094546</v>
      </c>
      <c r="Q33" s="31">
        <v>2.329101240945838</v>
      </c>
      <c r="R33" s="31">
        <v>2.3283404808146417</v>
      </c>
      <c r="S33" s="31">
        <v>0.23751967095088178</v>
      </c>
      <c r="T33" s="31">
        <v>0.01</v>
      </c>
      <c r="U33" s="23">
        <v>0.12566954866445651</v>
      </c>
      <c r="V33" s="21">
        <v>1.460743552392967</v>
      </c>
      <c r="W33" s="21">
        <v>1.1915505307353687</v>
      </c>
      <c r="X33" s="31">
        <v>0.3346547415808388</v>
      </c>
    </row>
    <row r="34" spans="1:24" s="16" customFormat="1" x14ac:dyDescent="0.25">
      <c r="A34" s="96" t="s">
        <v>401</v>
      </c>
      <c r="B34" s="96"/>
      <c r="C34" s="10">
        <v>74</v>
      </c>
      <c r="D34" s="10" t="s">
        <v>37</v>
      </c>
      <c r="E34" s="7" t="s">
        <v>395</v>
      </c>
      <c r="F34" s="15"/>
      <c r="G34" s="15"/>
      <c r="H34" s="80">
        <v>0.40300000000000002</v>
      </c>
      <c r="I34" s="81">
        <v>17318.427748000002</v>
      </c>
      <c r="J34" s="82">
        <f t="shared" si="1"/>
        <v>1.9586550269169873</v>
      </c>
      <c r="K34" s="97">
        <v>1.014</v>
      </c>
      <c r="L34" s="21">
        <v>153.73081081151409</v>
      </c>
      <c r="M34" s="21">
        <v>15.162406147239675</v>
      </c>
      <c r="N34" s="21">
        <v>2094.4120811014786</v>
      </c>
      <c r="O34" s="21">
        <v>66.820605576778064</v>
      </c>
      <c r="P34" s="21">
        <v>49.510817754118442</v>
      </c>
      <c r="Q34" s="31">
        <v>3.6438290832043672</v>
      </c>
      <c r="R34" s="31">
        <v>6.6460683264978515</v>
      </c>
      <c r="S34" s="31">
        <v>0.20114150979177081</v>
      </c>
      <c r="T34" s="31">
        <v>0.13634507818318262</v>
      </c>
      <c r="U34" s="23">
        <v>7.1874793240501389E-2</v>
      </c>
      <c r="V34" s="21">
        <v>1.134536458672857</v>
      </c>
      <c r="W34" s="21">
        <v>0.1</v>
      </c>
      <c r="X34" s="31">
        <v>0.98964322385866377</v>
      </c>
    </row>
    <row r="35" spans="1:24" s="16" customFormat="1" x14ac:dyDescent="0.25">
      <c r="A35" s="96" t="s">
        <v>400</v>
      </c>
      <c r="B35" s="96"/>
      <c r="C35" s="10">
        <v>68</v>
      </c>
      <c r="D35" s="10" t="s">
        <v>44</v>
      </c>
      <c r="E35" s="7" t="s">
        <v>395</v>
      </c>
      <c r="F35" s="15"/>
      <c r="G35" s="15"/>
      <c r="H35" s="80">
        <v>0.90400000000000003</v>
      </c>
      <c r="I35" s="81">
        <v>40101.524675999994</v>
      </c>
      <c r="J35" s="82">
        <f t="shared" si="1"/>
        <v>4.5353454734223018</v>
      </c>
      <c r="K35" s="97">
        <v>1.0269999999999999</v>
      </c>
      <c r="L35" s="21">
        <v>657.7652774894741</v>
      </c>
      <c r="M35" s="21">
        <v>48.617827340336973</v>
      </c>
      <c r="N35" s="21">
        <v>1553.0875977227086</v>
      </c>
      <c r="O35" s="21">
        <v>206.82144501266248</v>
      </c>
      <c r="P35" s="21">
        <v>22.357080202342246</v>
      </c>
      <c r="Q35" s="31">
        <v>5.1801291856631382</v>
      </c>
      <c r="R35" s="31">
        <v>10.769307541660979</v>
      </c>
      <c r="S35" s="31">
        <v>0.43221343972427578</v>
      </c>
      <c r="T35" s="31">
        <v>6.9106413967885708E-2</v>
      </c>
      <c r="U35" s="23">
        <v>8.825471068947599E-2</v>
      </c>
      <c r="V35" s="21">
        <v>4.9454296147635972</v>
      </c>
      <c r="W35" s="21">
        <v>0.79499722892204661</v>
      </c>
      <c r="X35" s="31">
        <v>0.90844673375529372</v>
      </c>
    </row>
    <row r="36" spans="1:24" s="16" customFormat="1" x14ac:dyDescent="0.25">
      <c r="A36" s="96" t="s">
        <v>399</v>
      </c>
      <c r="B36" s="96"/>
      <c r="C36" s="10">
        <v>56</v>
      </c>
      <c r="D36" s="10" t="s">
        <v>37</v>
      </c>
      <c r="E36" s="7" t="s">
        <v>395</v>
      </c>
      <c r="F36" s="15"/>
      <c r="G36" s="15"/>
      <c r="H36" s="80">
        <v>0.14000000000000001</v>
      </c>
      <c r="I36" s="81">
        <v>2005.6311760000001</v>
      </c>
      <c r="J36" s="82">
        <f t="shared" si="1"/>
        <v>0.2268300357385207</v>
      </c>
      <c r="K36" s="97">
        <v>1.0069999999999999</v>
      </c>
      <c r="L36" s="21">
        <v>70.732401415865084</v>
      </c>
      <c r="M36" s="21">
        <v>2.2273172649310142</v>
      </c>
      <c r="N36" s="21">
        <v>144.41939913741859</v>
      </c>
      <c r="O36" s="21">
        <v>8.9601033532313696</v>
      </c>
      <c r="P36" s="21">
        <v>1.545607078822486</v>
      </c>
      <c r="Q36" s="31">
        <v>0.21417704407310081</v>
      </c>
      <c r="R36" s="31">
        <v>7.1500681420460704E-2</v>
      </c>
      <c r="S36" s="31">
        <v>3.057202960779979E-2</v>
      </c>
      <c r="T36" s="31">
        <v>1.102504506999271E-2</v>
      </c>
      <c r="U36" s="23">
        <v>1.1912533622632396E-2</v>
      </c>
      <c r="V36" s="21">
        <v>0.48938444768524003</v>
      </c>
      <c r="W36" s="21">
        <v>8.0892994135592006E-2</v>
      </c>
      <c r="X36" s="31">
        <v>8.4629228588190206E-2</v>
      </c>
    </row>
    <row r="37" spans="1:24" s="16" customFormat="1" x14ac:dyDescent="0.25">
      <c r="A37" s="96" t="s">
        <v>398</v>
      </c>
      <c r="B37" s="96"/>
      <c r="C37" s="10">
        <v>62</v>
      </c>
      <c r="D37" s="10" t="s">
        <v>37</v>
      </c>
      <c r="E37" s="7" t="s">
        <v>395</v>
      </c>
      <c r="F37" s="15"/>
      <c r="G37" s="15"/>
      <c r="H37" s="80">
        <v>0.45700000000000002</v>
      </c>
      <c r="I37" s="81">
        <v>6772.5148760000002</v>
      </c>
      <c r="J37" s="82">
        <f t="shared" si="1"/>
        <v>0.76594830083691479</v>
      </c>
      <c r="K37" s="97">
        <v>1.0109999999999999</v>
      </c>
      <c r="L37" s="21">
        <v>217.62350855084011</v>
      </c>
      <c r="M37" s="21">
        <v>7.6451834631150639</v>
      </c>
      <c r="N37" s="21">
        <v>205.19670351737363</v>
      </c>
      <c r="O37" s="21">
        <v>34.156839196658069</v>
      </c>
      <c r="P37" s="21">
        <v>7.450967767412676</v>
      </c>
      <c r="Q37" s="31">
        <v>0.90054922150281191</v>
      </c>
      <c r="R37" s="31">
        <v>0.9545533263992988</v>
      </c>
      <c r="S37" s="31">
        <v>0.1423229878674028</v>
      </c>
      <c r="T37" s="31">
        <v>0.1006359578974176</v>
      </c>
      <c r="U37" s="23">
        <v>7.81886494897234E-2</v>
      </c>
      <c r="V37" s="21">
        <v>2.1623347276976772</v>
      </c>
      <c r="W37" s="21">
        <v>7.629545509635558</v>
      </c>
      <c r="X37" s="31">
        <v>0.38877504068963076</v>
      </c>
    </row>
    <row r="38" spans="1:24" s="16" customFormat="1" x14ac:dyDescent="0.25">
      <c r="A38" s="96" t="s">
        <v>397</v>
      </c>
      <c r="B38" s="96"/>
      <c r="C38" s="10">
        <v>74</v>
      </c>
      <c r="D38" s="10" t="s">
        <v>37</v>
      </c>
      <c r="E38" s="7" t="s">
        <v>395</v>
      </c>
      <c r="F38" s="15"/>
      <c r="G38" s="15"/>
      <c r="H38" s="80">
        <v>0.93100000000000005</v>
      </c>
      <c r="I38" s="81">
        <v>20426.700760000003</v>
      </c>
      <c r="J38" s="82">
        <f t="shared" si="1"/>
        <v>2.3101900882153363</v>
      </c>
      <c r="K38" s="97">
        <v>1.0269999999999999</v>
      </c>
      <c r="L38" s="21">
        <v>320.52305493398109</v>
      </c>
      <c r="M38" s="21">
        <v>29.294663687033669</v>
      </c>
      <c r="N38" s="21">
        <v>581.17963143371367</v>
      </c>
      <c r="O38" s="21">
        <v>109.30450217820047</v>
      </c>
      <c r="P38" s="21">
        <v>19.857886295358846</v>
      </c>
      <c r="Q38" s="31">
        <v>18.073000393679077</v>
      </c>
      <c r="R38" s="31">
        <v>12.828026666791281</v>
      </c>
      <c r="S38" s="31">
        <v>0.56743268088989773</v>
      </c>
      <c r="T38" s="31">
        <v>3.7746684481725808E-2</v>
      </c>
      <c r="U38" s="23">
        <v>9.2940695291066092E-2</v>
      </c>
      <c r="V38" s="21">
        <v>2.2908914753161671</v>
      </c>
      <c r="W38" s="21">
        <v>7.0713039089833281</v>
      </c>
      <c r="X38" s="31">
        <v>0.64590579500291578</v>
      </c>
    </row>
    <row r="39" spans="1:24" s="16" customFormat="1" x14ac:dyDescent="0.25">
      <c r="A39" s="96" t="s">
        <v>396</v>
      </c>
      <c r="B39" s="96"/>
      <c r="C39" s="19" t="s">
        <v>471</v>
      </c>
      <c r="D39" s="19" t="s">
        <v>471</v>
      </c>
      <c r="E39" s="7" t="s">
        <v>395</v>
      </c>
      <c r="F39" s="15"/>
      <c r="G39" s="15"/>
      <c r="H39" s="80">
        <v>0.36199999999999999</v>
      </c>
      <c r="I39" s="81">
        <v>5466.5165799999995</v>
      </c>
      <c r="J39" s="82">
        <f t="shared" si="1"/>
        <v>0.61824435421850255</v>
      </c>
      <c r="K39" s="97">
        <v>1.01</v>
      </c>
      <c r="L39" s="21">
        <v>167.30638684898409</v>
      </c>
      <c r="M39" s="21">
        <v>7.3386060403206743</v>
      </c>
      <c r="N39" s="21">
        <v>192.34214600290562</v>
      </c>
      <c r="O39" s="21">
        <v>39.700970877821369</v>
      </c>
      <c r="P39" s="21">
        <v>7.6341211701443061</v>
      </c>
      <c r="Q39" s="31">
        <v>1.6918612055881077</v>
      </c>
      <c r="R39" s="31">
        <v>3.4057024227344317</v>
      </c>
      <c r="S39" s="31">
        <v>0.1279729281483038</v>
      </c>
      <c r="T39" s="31">
        <v>0.01</v>
      </c>
      <c r="U39" s="23">
        <v>5.4404044118990622E-2</v>
      </c>
      <c r="V39" s="21">
        <v>1.8857533778099269</v>
      </c>
      <c r="W39" s="21">
        <v>0.1</v>
      </c>
      <c r="X39" s="31">
        <v>0.29769036955744682</v>
      </c>
    </row>
    <row r="40" spans="1:24" s="16" customFormat="1" x14ac:dyDescent="0.25">
      <c r="A40" s="96" t="s">
        <v>394</v>
      </c>
      <c r="B40" s="96"/>
      <c r="C40" s="10">
        <v>33</v>
      </c>
      <c r="D40" s="10" t="s">
        <v>37</v>
      </c>
      <c r="E40" s="7" t="s">
        <v>188</v>
      </c>
      <c r="F40" s="15"/>
      <c r="G40" s="15"/>
      <c r="H40" s="80">
        <v>0.56200000000000006</v>
      </c>
      <c r="I40" s="81">
        <v>13896.718443999998</v>
      </c>
      <c r="J40" s="82">
        <f t="shared" si="1"/>
        <v>1.5716713915403753</v>
      </c>
      <c r="K40" s="97">
        <v>1.0149999999999999</v>
      </c>
      <c r="L40" s="21">
        <v>257.4002561699271</v>
      </c>
      <c r="M40" s="21">
        <v>23.189486556692071</v>
      </c>
      <c r="N40" s="21">
        <v>935.6087630699285</v>
      </c>
      <c r="O40" s="21">
        <v>397.25717147537046</v>
      </c>
      <c r="P40" s="21">
        <v>4.8832285109526365</v>
      </c>
      <c r="Q40" s="31">
        <v>2.1776593064082777</v>
      </c>
      <c r="R40" s="31">
        <v>7.2542133425941309</v>
      </c>
      <c r="S40" s="31">
        <v>0.34152611991273479</v>
      </c>
      <c r="T40" s="31">
        <v>5.1943702043426104E-2</v>
      </c>
      <c r="U40" s="23">
        <v>0.11179871525891609</v>
      </c>
      <c r="V40" s="21">
        <v>3.1522350916124573</v>
      </c>
      <c r="W40" s="21">
        <v>26.620394583419472</v>
      </c>
      <c r="X40" s="31">
        <v>2.3602411096193139</v>
      </c>
    </row>
    <row r="41" spans="1:24" s="16" customFormat="1" x14ac:dyDescent="0.25">
      <c r="A41" s="96" t="s">
        <v>393</v>
      </c>
      <c r="B41" s="96"/>
      <c r="C41" s="10">
        <v>40</v>
      </c>
      <c r="D41" s="10" t="s">
        <v>37</v>
      </c>
      <c r="E41" s="7" t="s">
        <v>188</v>
      </c>
      <c r="F41" s="15"/>
      <c r="G41" s="15"/>
      <c r="H41" s="80">
        <v>0.94199999999999995</v>
      </c>
      <c r="I41" s="81">
        <v>15215.775439999998</v>
      </c>
      <c r="J41" s="82">
        <f t="shared" si="1"/>
        <v>1.7208522325265774</v>
      </c>
      <c r="K41" s="97">
        <v>1.0249999999999999</v>
      </c>
      <c r="L41" s="21">
        <v>899.36381849594613</v>
      </c>
      <c r="M41" s="21">
        <v>61.701473585755167</v>
      </c>
      <c r="N41" s="21">
        <v>1156.3280164623784</v>
      </c>
      <c r="O41" s="21">
        <v>80.582029039573783</v>
      </c>
      <c r="P41" s="21">
        <v>12.438323695075646</v>
      </c>
      <c r="Q41" s="31">
        <v>5.5149252263839976</v>
      </c>
      <c r="R41" s="31">
        <v>1.6960461645786418</v>
      </c>
      <c r="S41" s="31">
        <v>0.5102183216487598</v>
      </c>
      <c r="T41" s="31">
        <v>2.3673780695601609E-2</v>
      </c>
      <c r="U41" s="23">
        <v>5.7237438536486336E-2</v>
      </c>
      <c r="V41" s="21">
        <v>4.4547517934522478</v>
      </c>
      <c r="W41" s="21">
        <v>4.8882142279518783</v>
      </c>
      <c r="X41" s="31">
        <v>0.37642108851095579</v>
      </c>
    </row>
    <row r="42" spans="1:24" s="16" customFormat="1" x14ac:dyDescent="0.25">
      <c r="A42" s="96" t="s">
        <v>392</v>
      </c>
      <c r="B42" s="96"/>
      <c r="C42" s="10">
        <v>21</v>
      </c>
      <c r="D42" s="10" t="s">
        <v>37</v>
      </c>
      <c r="E42" s="7" t="s">
        <v>188</v>
      </c>
      <c r="F42" s="15"/>
      <c r="G42" s="15"/>
      <c r="H42" s="80">
        <v>0.68300000000000005</v>
      </c>
      <c r="I42" s="81">
        <v>14739.091651999999</v>
      </c>
      <c r="J42" s="82">
        <f t="shared" si="1"/>
        <v>1.6669409242252882</v>
      </c>
      <c r="K42" s="97">
        <v>1.0169999999999999</v>
      </c>
      <c r="L42" s="21">
        <v>1172.7503907771761</v>
      </c>
      <c r="M42" s="21">
        <v>28.368213946968773</v>
      </c>
      <c r="N42" s="21">
        <v>772.20028570127749</v>
      </c>
      <c r="O42" s="21">
        <v>92.491195054776668</v>
      </c>
      <c r="P42" s="21">
        <v>8.4434513196217669</v>
      </c>
      <c r="Q42" s="31">
        <v>3.9640440347025274</v>
      </c>
      <c r="R42" s="31">
        <v>15.299663340321681</v>
      </c>
      <c r="S42" s="31">
        <v>0.26987725796998779</v>
      </c>
      <c r="T42" s="31">
        <v>4.5073918800030907E-2</v>
      </c>
      <c r="U42" s="23">
        <v>9.991230188940689E-2</v>
      </c>
      <c r="V42" s="21">
        <v>2.8936879385918175</v>
      </c>
      <c r="W42" s="21">
        <v>0.9188118204031176</v>
      </c>
      <c r="X42" s="31">
        <v>0.63684004198949584</v>
      </c>
    </row>
    <row r="43" spans="1:24" s="16" customFormat="1" x14ac:dyDescent="0.25">
      <c r="A43" s="96" t="s">
        <v>391</v>
      </c>
      <c r="B43" s="96"/>
      <c r="C43" s="10">
        <v>30</v>
      </c>
      <c r="D43" s="10" t="s">
        <v>44</v>
      </c>
      <c r="E43" s="7" t="s">
        <v>188</v>
      </c>
      <c r="F43" s="15"/>
      <c r="G43" s="15"/>
      <c r="H43" s="80">
        <v>0.81499999999999995</v>
      </c>
      <c r="I43" s="81">
        <v>22516.294367999999</v>
      </c>
      <c r="J43" s="82">
        <f t="shared" si="1"/>
        <v>2.5465159882379549</v>
      </c>
      <c r="K43" s="97">
        <v>1.018</v>
      </c>
      <c r="L43" s="21">
        <v>1573.3286046279861</v>
      </c>
      <c r="M43" s="21">
        <v>49.485652179773474</v>
      </c>
      <c r="N43" s="21">
        <v>555.29929249244265</v>
      </c>
      <c r="O43" s="21">
        <v>212.45593428675247</v>
      </c>
      <c r="P43" s="21">
        <v>22.596542115324951</v>
      </c>
      <c r="Q43" s="31">
        <v>2.0194196094866079</v>
      </c>
      <c r="R43" s="31">
        <v>22.287236437650183</v>
      </c>
      <c r="S43" s="31">
        <v>0.41608709724240778</v>
      </c>
      <c r="T43" s="31">
        <v>0.22546912884222164</v>
      </c>
      <c r="U43" s="23">
        <v>0.11870213888387861</v>
      </c>
      <c r="V43" s="21">
        <v>2.910758868418247</v>
      </c>
      <c r="W43" s="21">
        <v>2.6616838521818185</v>
      </c>
      <c r="X43" s="31">
        <v>1.0491752850789939</v>
      </c>
    </row>
    <row r="44" spans="1:24" s="16" customFormat="1" x14ac:dyDescent="0.25">
      <c r="A44" s="96" t="s">
        <v>390</v>
      </c>
      <c r="B44" s="96"/>
      <c r="C44" s="10">
        <v>32</v>
      </c>
      <c r="D44" s="10" t="s">
        <v>37</v>
      </c>
      <c r="E44" s="7" t="s">
        <v>188</v>
      </c>
      <c r="F44" s="15"/>
      <c r="G44" s="15"/>
      <c r="H44" s="80">
        <v>0.48099999999999998</v>
      </c>
      <c r="I44" s="81">
        <v>9384.5023039999996</v>
      </c>
      <c r="J44" s="82">
        <f t="shared" si="1"/>
        <v>1.0613551576566387</v>
      </c>
      <c r="K44" s="97">
        <v>1.014</v>
      </c>
      <c r="L44" s="21">
        <v>311.78685335585112</v>
      </c>
      <c r="M44" s="21">
        <v>26.49783186599997</v>
      </c>
      <c r="N44" s="21">
        <v>255.21919483946661</v>
      </c>
      <c r="O44" s="21">
        <v>58.79947681828456</v>
      </c>
      <c r="P44" s="21">
        <v>7.9691056627549166</v>
      </c>
      <c r="Q44" s="31">
        <v>3.6144896582521175</v>
      </c>
      <c r="R44" s="31">
        <v>3.4795585363671915</v>
      </c>
      <c r="S44" s="31">
        <v>0.27253593812079979</v>
      </c>
      <c r="T44" s="31">
        <v>7.5643011486267009E-2</v>
      </c>
      <c r="U44" s="23">
        <v>6.7917812149232301E-2</v>
      </c>
      <c r="V44" s="21">
        <v>1.566612117537157</v>
      </c>
      <c r="W44" s="21">
        <v>1.8414631224115985</v>
      </c>
      <c r="X44" s="31">
        <v>0.47193379064170676</v>
      </c>
    </row>
    <row r="45" spans="1:24" s="16" customFormat="1" x14ac:dyDescent="0.25">
      <c r="A45" s="96" t="s">
        <v>389</v>
      </c>
      <c r="B45" s="96"/>
      <c r="C45" s="10">
        <v>46</v>
      </c>
      <c r="D45" s="10" t="s">
        <v>37</v>
      </c>
      <c r="E45" s="7" t="s">
        <v>188</v>
      </c>
      <c r="F45" s="15"/>
      <c r="G45" s="15"/>
      <c r="H45" s="80">
        <v>0.67</v>
      </c>
      <c r="I45" s="81">
        <v>11069.239556</v>
      </c>
      <c r="J45" s="82">
        <f t="shared" si="1"/>
        <v>1.2518931866093643</v>
      </c>
      <c r="K45" s="97">
        <v>1.0189999999999999</v>
      </c>
      <c r="L45" s="21">
        <v>346.29606050332211</v>
      </c>
      <c r="M45" s="21">
        <v>27.425891875575271</v>
      </c>
      <c r="N45" s="21">
        <v>401.13224879269461</v>
      </c>
      <c r="O45" s="21">
        <v>30.273292597392469</v>
      </c>
      <c r="P45" s="21">
        <v>10.307856262635344</v>
      </c>
      <c r="Q45" s="31">
        <v>3.0591544810272078</v>
      </c>
      <c r="R45" s="31">
        <v>9.6273000108278417</v>
      </c>
      <c r="S45" s="31">
        <v>0.44082600799994476</v>
      </c>
      <c r="T45" s="31">
        <v>2.9567032975922711E-2</v>
      </c>
      <c r="U45" s="23">
        <v>5.7070679675961494E-2</v>
      </c>
      <c r="V45" s="21">
        <v>2.2066352145102672</v>
      </c>
      <c r="W45" s="21">
        <v>0.61463920825011054</v>
      </c>
      <c r="X45" s="31">
        <v>0.40521210892651677</v>
      </c>
    </row>
    <row r="46" spans="1:24" s="16" customFormat="1" x14ac:dyDescent="0.25">
      <c r="A46" s="96" t="s">
        <v>388</v>
      </c>
      <c r="B46" s="96"/>
      <c r="C46" s="10">
        <v>68</v>
      </c>
      <c r="D46" s="10" t="s">
        <v>44</v>
      </c>
      <c r="E46" s="7" t="s">
        <v>188</v>
      </c>
      <c r="F46" s="15"/>
      <c r="G46" s="15"/>
      <c r="H46" s="80">
        <v>0.60799999999999998</v>
      </c>
      <c r="I46" s="81">
        <v>11363.09238</v>
      </c>
      <c r="J46" s="82">
        <f t="shared" si="1"/>
        <v>1.2851269373444922</v>
      </c>
      <c r="K46" s="97">
        <v>1.016</v>
      </c>
      <c r="L46" s="21">
        <v>431.61583793323211</v>
      </c>
      <c r="M46" s="21">
        <v>66.644114253682176</v>
      </c>
      <c r="N46" s="21">
        <v>745.50201183123045</v>
      </c>
      <c r="O46" s="21">
        <v>39.076535929036567</v>
      </c>
      <c r="P46" s="21">
        <v>5.6929802830889864</v>
      </c>
      <c r="Q46" s="31">
        <v>0.59496170912559587</v>
      </c>
      <c r="R46" s="31">
        <v>1.2735654342902516</v>
      </c>
      <c r="S46" s="31">
        <v>0.17500446212035081</v>
      </c>
      <c r="T46" s="31">
        <v>0.12664438432729061</v>
      </c>
      <c r="U46" s="23">
        <v>3.2944151966261298E-2</v>
      </c>
      <c r="V46" s="21">
        <v>1.5731021945769772</v>
      </c>
      <c r="W46" s="21">
        <v>0.85102320766464268</v>
      </c>
      <c r="X46" s="31">
        <v>0.39363188168768681</v>
      </c>
    </row>
    <row r="47" spans="1:24" s="16" customFormat="1" x14ac:dyDescent="0.25">
      <c r="A47" s="96" t="s">
        <v>387</v>
      </c>
      <c r="B47" s="96"/>
      <c r="C47" s="10">
        <v>31</v>
      </c>
      <c r="D47" s="10" t="s">
        <v>37</v>
      </c>
      <c r="E47" s="7" t="s">
        <v>188</v>
      </c>
      <c r="F47" s="15"/>
      <c r="G47" s="15"/>
      <c r="H47" s="80">
        <v>0.60799999999999998</v>
      </c>
      <c r="I47" s="81">
        <v>4421.7197759999999</v>
      </c>
      <c r="J47" s="82">
        <f t="shared" si="1"/>
        <v>0.50008140420719294</v>
      </c>
      <c r="K47" s="97">
        <v>1.006</v>
      </c>
      <c r="L47" s="21">
        <v>74.960994966863282</v>
      </c>
      <c r="M47" s="21">
        <v>10.850768466167375</v>
      </c>
      <c r="N47" s="21">
        <v>54.861025260533211</v>
      </c>
      <c r="O47" s="21">
        <v>34.385942243817468</v>
      </c>
      <c r="P47" s="21">
        <v>2.6098146229359558</v>
      </c>
      <c r="Q47" s="31">
        <v>0.77476803873095879</v>
      </c>
      <c r="R47" s="31">
        <v>0.44420575458529465</v>
      </c>
      <c r="S47" s="31">
        <v>0.26437387718269278</v>
      </c>
      <c r="T47" s="31">
        <v>0.01</v>
      </c>
      <c r="U47" s="23">
        <v>1.8681148288722495E-2</v>
      </c>
      <c r="V47" s="21">
        <v>1.8441547069929771</v>
      </c>
      <c r="W47" s="21">
        <v>1.6530821533618687</v>
      </c>
      <c r="X47" s="31">
        <v>0.28966288542312879</v>
      </c>
    </row>
    <row r="48" spans="1:24" s="16" customFormat="1" x14ac:dyDescent="0.25">
      <c r="A48" s="96" t="s">
        <v>386</v>
      </c>
      <c r="B48" s="96"/>
      <c r="C48" s="10">
        <v>34</v>
      </c>
      <c r="D48" s="10" t="s">
        <v>37</v>
      </c>
      <c r="E48" s="7" t="s">
        <v>188</v>
      </c>
      <c r="F48" s="15"/>
      <c r="G48" s="15"/>
      <c r="H48" s="80">
        <v>0.50600000000000001</v>
      </c>
      <c r="I48" s="81">
        <v>16071.207348</v>
      </c>
      <c r="J48" s="82">
        <f t="shared" si="1"/>
        <v>1.8175986595792808</v>
      </c>
      <c r="K48" s="97">
        <v>1.018</v>
      </c>
      <c r="L48" s="21">
        <v>287.34831620161111</v>
      </c>
      <c r="M48" s="21">
        <v>23.626468415858671</v>
      </c>
      <c r="N48" s="21">
        <v>823.4410218347266</v>
      </c>
      <c r="O48" s="21">
        <v>51.679074366790971</v>
      </c>
      <c r="P48" s="21">
        <v>9.820081592675546</v>
      </c>
      <c r="Q48" s="31">
        <v>2.1313437123097678</v>
      </c>
      <c r="R48" s="31">
        <v>3.8056734385134416</v>
      </c>
      <c r="S48" s="31">
        <v>0.2375372160936628</v>
      </c>
      <c r="T48" s="31">
        <v>3.2953914529752611E-2</v>
      </c>
      <c r="U48" s="23">
        <v>6.0001009191289097E-2</v>
      </c>
      <c r="V48" s="21">
        <v>2.2598090332700771</v>
      </c>
      <c r="W48" s="21">
        <v>2.0874837369428687</v>
      </c>
      <c r="X48" s="31">
        <v>0.72659423432353976</v>
      </c>
    </row>
    <row r="49" spans="1:24" s="16" customFormat="1" x14ac:dyDescent="0.25">
      <c r="A49" s="96" t="s">
        <v>385</v>
      </c>
      <c r="B49" s="96"/>
      <c r="C49" s="10">
        <v>35</v>
      </c>
      <c r="D49" s="10" t="s">
        <v>37</v>
      </c>
      <c r="E49" s="7" t="s">
        <v>188</v>
      </c>
      <c r="F49" s="15"/>
      <c r="G49" s="15"/>
      <c r="H49" s="80">
        <v>0.75800000000000001</v>
      </c>
      <c r="I49" s="81">
        <v>16952.747491999999</v>
      </c>
      <c r="J49" s="82">
        <f t="shared" si="1"/>
        <v>1.9172978389504636</v>
      </c>
      <c r="K49" s="97">
        <v>1.0229999999999999</v>
      </c>
      <c r="L49" s="21">
        <v>248.9541436887221</v>
      </c>
      <c r="M49" s="21">
        <v>71.691839709871473</v>
      </c>
      <c r="N49" s="21">
        <v>1090.6807452064186</v>
      </c>
      <c r="O49" s="21">
        <v>134.31493797754649</v>
      </c>
      <c r="P49" s="21">
        <v>9.2538062072791156</v>
      </c>
      <c r="Q49" s="31">
        <v>4.8823571439291573</v>
      </c>
      <c r="R49" s="31">
        <v>23.270895322878879</v>
      </c>
      <c r="S49" s="31">
        <v>0.37678202226089275</v>
      </c>
      <c r="T49" s="31">
        <v>8.7974172006037021E-2</v>
      </c>
      <c r="U49" s="23">
        <v>0.11755804870055381</v>
      </c>
      <c r="V49" s="21">
        <v>1.8234224362004769</v>
      </c>
      <c r="W49" s="21">
        <v>1.1298141638770187</v>
      </c>
      <c r="X49" s="31">
        <v>1.0823029498264038</v>
      </c>
    </row>
    <row r="50" spans="1:24" s="16" customFormat="1" x14ac:dyDescent="0.25">
      <c r="A50" s="96" t="s">
        <v>384</v>
      </c>
      <c r="B50" s="96"/>
      <c r="C50" s="10">
        <v>51</v>
      </c>
      <c r="D50" s="10" t="s">
        <v>37</v>
      </c>
      <c r="E50" s="7" t="s">
        <v>188</v>
      </c>
      <c r="F50" s="15"/>
      <c r="G50" s="15"/>
      <c r="H50" s="80">
        <v>0.98099999999999998</v>
      </c>
      <c r="I50" s="81">
        <v>14921.931780000001</v>
      </c>
      <c r="J50" s="82">
        <f t="shared" si="1"/>
        <v>1.6876195182085503</v>
      </c>
      <c r="K50" s="97">
        <v>1.0229999999999999</v>
      </c>
      <c r="L50" s="21">
        <v>765.75843910841411</v>
      </c>
      <c r="M50" s="21">
        <v>34.775698297824874</v>
      </c>
      <c r="N50" s="21">
        <v>330.17311847227967</v>
      </c>
      <c r="O50" s="21">
        <v>226.43014724670246</v>
      </c>
      <c r="P50" s="21">
        <v>6.9610493015904957</v>
      </c>
      <c r="Q50" s="31">
        <v>2.1656799489591276</v>
      </c>
      <c r="R50" s="31">
        <v>60.50380290488328</v>
      </c>
      <c r="S50" s="31">
        <v>0.50060303684667673</v>
      </c>
      <c r="T50" s="31">
        <v>4.511906925888861E-2</v>
      </c>
      <c r="U50" s="23">
        <v>5.3479034701730779E-2</v>
      </c>
      <c r="V50" s="21">
        <v>2.5536003857962575</v>
      </c>
      <c r="W50" s="21">
        <v>0.86947179995989865</v>
      </c>
      <c r="X50" s="31">
        <v>0.55063232131514472</v>
      </c>
    </row>
    <row r="51" spans="1:24" s="16" customFormat="1" x14ac:dyDescent="0.25">
      <c r="A51" s="96" t="s">
        <v>383</v>
      </c>
      <c r="B51" s="96"/>
      <c r="C51" s="10">
        <v>69</v>
      </c>
      <c r="D51" s="10" t="s">
        <v>44</v>
      </c>
      <c r="E51" s="7" t="s">
        <v>188</v>
      </c>
      <c r="F51" s="15"/>
      <c r="G51" s="15"/>
      <c r="H51" s="80">
        <v>0.70099999999999996</v>
      </c>
      <c r="I51" s="81">
        <v>21758.816456</v>
      </c>
      <c r="J51" s="82">
        <f t="shared" si="1"/>
        <v>2.4608478235693285</v>
      </c>
      <c r="K51" s="97">
        <v>1.0229999999999999</v>
      </c>
      <c r="L51" s="21">
        <v>986.55096134981204</v>
      </c>
      <c r="M51" s="21">
        <v>64.684139422713073</v>
      </c>
      <c r="N51" s="21">
        <v>1151.8327680548687</v>
      </c>
      <c r="O51" s="21">
        <v>129.14632068582648</v>
      </c>
      <c r="P51" s="21">
        <v>27.684339646534447</v>
      </c>
      <c r="Q51" s="31">
        <v>5.7359739424799479</v>
      </c>
      <c r="R51" s="31">
        <v>7.6346603203733219</v>
      </c>
      <c r="S51" s="31">
        <v>0.64518803225476384</v>
      </c>
      <c r="T51" s="31">
        <v>0.13064037365114861</v>
      </c>
      <c r="U51" s="23">
        <v>0.1368224259714311</v>
      </c>
      <c r="V51" s="21">
        <v>1.617141830249007</v>
      </c>
      <c r="W51" s="21">
        <v>1.8493024721986584</v>
      </c>
      <c r="X51" s="31">
        <v>0.57887426076105486</v>
      </c>
    </row>
    <row r="52" spans="1:24" s="16" customFormat="1" x14ac:dyDescent="0.25">
      <c r="A52" s="96" t="s">
        <v>382</v>
      </c>
      <c r="B52" s="96"/>
      <c r="C52" s="10">
        <v>62</v>
      </c>
      <c r="D52" s="10" t="s">
        <v>37</v>
      </c>
      <c r="E52" s="7" t="s">
        <v>188</v>
      </c>
      <c r="F52" s="15"/>
      <c r="G52" s="15"/>
      <c r="H52" s="80">
        <v>0.36399999999999999</v>
      </c>
      <c r="I52" s="81">
        <v>5904.0242679999992</v>
      </c>
      <c r="J52" s="82">
        <f t="shared" si="1"/>
        <v>0.66772497941642162</v>
      </c>
      <c r="K52" s="97">
        <v>1.0089999999999999</v>
      </c>
      <c r="L52" s="21">
        <v>70.83301320829338</v>
      </c>
      <c r="M52" s="21">
        <v>30.561057168050972</v>
      </c>
      <c r="N52" s="21">
        <v>194.08491881784363</v>
      </c>
      <c r="O52" s="21">
        <v>12.659376649859468</v>
      </c>
      <c r="P52" s="21">
        <v>4.2431278201407263</v>
      </c>
      <c r="Q52" s="31">
        <v>0.99848894065995975</v>
      </c>
      <c r="R52" s="31">
        <v>1.1232562536234918</v>
      </c>
      <c r="S52" s="31">
        <v>0.19474910482820279</v>
      </c>
      <c r="T52" s="31">
        <v>5.0693203892336003E-2</v>
      </c>
      <c r="U52" s="23">
        <v>3.6003804152232595E-2</v>
      </c>
      <c r="V52" s="21">
        <v>1.5283760504794872</v>
      </c>
      <c r="W52" s="21">
        <v>7.7156959755754286</v>
      </c>
      <c r="X52" s="31">
        <v>0.46873377888110079</v>
      </c>
    </row>
    <row r="53" spans="1:24" s="16" customFormat="1" x14ac:dyDescent="0.25">
      <c r="A53" s="96" t="s">
        <v>381</v>
      </c>
      <c r="B53" s="96"/>
      <c r="C53" s="10">
        <v>56</v>
      </c>
      <c r="D53" s="10" t="s">
        <v>44</v>
      </c>
      <c r="E53" s="7" t="s">
        <v>188</v>
      </c>
      <c r="F53" s="15"/>
      <c r="G53" s="15"/>
      <c r="H53" s="80">
        <v>0.72899999999999998</v>
      </c>
      <c r="I53" s="81">
        <v>18480.771180000003</v>
      </c>
      <c r="J53" s="82">
        <f t="shared" si="1"/>
        <v>2.0901120990726083</v>
      </c>
      <c r="K53" s="97">
        <v>1.024</v>
      </c>
      <c r="L53" s="21">
        <v>265.76398632994307</v>
      </c>
      <c r="M53" s="21">
        <v>54.958594138155775</v>
      </c>
      <c r="N53" s="21">
        <v>1633.6995489535686</v>
      </c>
      <c r="O53" s="21">
        <v>234.49048551878647</v>
      </c>
      <c r="P53" s="21">
        <v>12.696198914668244</v>
      </c>
      <c r="Q53" s="31">
        <v>6.0546755196510285</v>
      </c>
      <c r="R53" s="31">
        <v>4.6122505201192716</v>
      </c>
      <c r="S53" s="31">
        <v>0.40295114680740574</v>
      </c>
      <c r="T53" s="31">
        <v>0.2475811919942606</v>
      </c>
      <c r="U53" s="23">
        <v>0.18097118857071526</v>
      </c>
      <c r="V53" s="21">
        <v>1.787914504224587</v>
      </c>
      <c r="W53" s="21">
        <v>5.1602744603720785</v>
      </c>
      <c r="X53" s="31">
        <v>0.87145558427521974</v>
      </c>
    </row>
    <row r="54" spans="1:24" s="16" customFormat="1" x14ac:dyDescent="0.25">
      <c r="A54" s="96" t="s">
        <v>380</v>
      </c>
      <c r="B54" s="96"/>
      <c r="C54" s="10">
        <v>40</v>
      </c>
      <c r="D54" s="10" t="s">
        <v>37</v>
      </c>
      <c r="E54" s="15" t="s">
        <v>188</v>
      </c>
      <c r="F54" s="15"/>
      <c r="G54" s="15"/>
      <c r="H54" s="80">
        <v>0.36499999999999999</v>
      </c>
      <c r="I54" s="81">
        <v>6367.65852</v>
      </c>
      <c r="J54" s="82">
        <f t="shared" si="1"/>
        <v>0.72016042976702099</v>
      </c>
      <c r="K54" s="97">
        <v>1.01</v>
      </c>
      <c r="L54" s="21">
        <v>176.3670733340951</v>
      </c>
      <c r="M54" s="21">
        <v>15.606760175096476</v>
      </c>
      <c r="N54" s="21">
        <v>222.60210515492363</v>
      </c>
      <c r="O54" s="21">
        <v>107.08089462267449</v>
      </c>
      <c r="P54" s="21">
        <v>6.9045700085016462</v>
      </c>
      <c r="Q54" s="31">
        <v>1.7677268317104378</v>
      </c>
      <c r="R54" s="31">
        <v>5.4883161017175119</v>
      </c>
      <c r="S54" s="31">
        <v>0.1903506140009088</v>
      </c>
      <c r="T54" s="31">
        <v>4.8606775787221015E-2</v>
      </c>
      <c r="U54" s="23">
        <v>8.7749611830127E-2</v>
      </c>
      <c r="V54" s="21">
        <v>0.75478331893052619</v>
      </c>
      <c r="W54" s="21">
        <v>0.23243765435433358</v>
      </c>
      <c r="X54" s="31">
        <v>0.30990573258123777</v>
      </c>
    </row>
    <row r="55" spans="1:24" s="16" customFormat="1" x14ac:dyDescent="0.25">
      <c r="A55" s="96" t="s">
        <v>379</v>
      </c>
      <c r="B55" s="96"/>
      <c r="C55" s="10">
        <v>40</v>
      </c>
      <c r="D55" s="10" t="s">
        <v>44</v>
      </c>
      <c r="E55" s="15" t="s">
        <v>188</v>
      </c>
      <c r="F55" s="15"/>
      <c r="G55" s="15"/>
      <c r="H55" s="80">
        <v>0.73899999999999999</v>
      </c>
      <c r="I55" s="81">
        <v>24534.060544</v>
      </c>
      <c r="J55" s="82">
        <f t="shared" si="1"/>
        <v>2.7747184510291789</v>
      </c>
      <c r="K55" s="97">
        <v>1.0209999999999999</v>
      </c>
      <c r="L55" s="21">
        <v>573.53564533904307</v>
      </c>
      <c r="M55" s="21">
        <v>39.381117826785371</v>
      </c>
      <c r="N55" s="21">
        <v>973.60992494510651</v>
      </c>
      <c r="O55" s="21">
        <v>182.79920589267647</v>
      </c>
      <c r="P55" s="21">
        <v>12.413468696517745</v>
      </c>
      <c r="Q55" s="31">
        <v>3.9501006548464672</v>
      </c>
      <c r="R55" s="31">
        <v>7.7275820928588113</v>
      </c>
      <c r="S55" s="31">
        <v>0.3805783675135298</v>
      </c>
      <c r="T55" s="31">
        <v>0.39468713026951158</v>
      </c>
      <c r="U55" s="23">
        <v>0.12661102113298217</v>
      </c>
      <c r="V55" s="21">
        <v>2.036751697313687</v>
      </c>
      <c r="W55" s="21">
        <v>1.0016669347857947</v>
      </c>
      <c r="X55" s="31">
        <v>1.1357604861179238</v>
      </c>
    </row>
    <row r="56" spans="1:24" s="16" customFormat="1" x14ac:dyDescent="0.25">
      <c r="A56" s="96" t="s">
        <v>378</v>
      </c>
      <c r="B56" s="96"/>
      <c r="C56" s="10">
        <v>41</v>
      </c>
      <c r="D56" s="10" t="s">
        <v>37</v>
      </c>
      <c r="E56" s="15" t="s">
        <v>188</v>
      </c>
      <c r="F56" s="15"/>
      <c r="G56" s="15"/>
      <c r="H56" s="80">
        <v>0.65600000000000003</v>
      </c>
      <c r="I56" s="81">
        <v>14967.641812</v>
      </c>
      <c r="J56" s="82">
        <f t="shared" si="1"/>
        <v>1.6927891667043655</v>
      </c>
      <c r="K56" s="97">
        <v>1.018</v>
      </c>
      <c r="L56" s="21">
        <v>450.97118668560711</v>
      </c>
      <c r="M56" s="21">
        <v>40.897386453013773</v>
      </c>
      <c r="N56" s="21">
        <v>355.29396761187166</v>
      </c>
      <c r="O56" s="21">
        <v>85.632613585324776</v>
      </c>
      <c r="P56" s="21">
        <v>9.4332281084885761</v>
      </c>
      <c r="Q56" s="31">
        <v>3.1890731529287875</v>
      </c>
      <c r="R56" s="31">
        <v>2.8377630714675419</v>
      </c>
      <c r="S56" s="31">
        <v>0.33107404115666877</v>
      </c>
      <c r="T56" s="31">
        <v>1.5126132411741318</v>
      </c>
      <c r="U56" s="23">
        <v>5.99540326181741E-2</v>
      </c>
      <c r="V56" s="21">
        <v>2.8587959027567873</v>
      </c>
      <c r="W56" s="21">
        <v>1.3016578448571288</v>
      </c>
      <c r="X56" s="31">
        <v>0.85811279805446983</v>
      </c>
    </row>
    <row r="57" spans="1:24" s="16" customFormat="1" x14ac:dyDescent="0.25">
      <c r="A57" s="96" t="s">
        <v>377</v>
      </c>
      <c r="B57" s="96"/>
      <c r="C57" s="10">
        <v>40</v>
      </c>
      <c r="D57" s="10" t="s">
        <v>44</v>
      </c>
      <c r="E57" s="15" t="s">
        <v>188</v>
      </c>
      <c r="F57" s="15"/>
      <c r="G57" s="15"/>
      <c r="H57" s="80">
        <v>0.58499999999999996</v>
      </c>
      <c r="I57" s="81">
        <v>8698.8609880000004</v>
      </c>
      <c r="J57" s="82">
        <f t="shared" si="1"/>
        <v>0.98381146663650754</v>
      </c>
      <c r="K57" s="97">
        <v>1.012</v>
      </c>
      <c r="L57" s="21">
        <v>229.64178016503311</v>
      </c>
      <c r="M57" s="21">
        <v>20.52724063556127</v>
      </c>
      <c r="N57" s="21">
        <v>331.63939260774561</v>
      </c>
      <c r="O57" s="21">
        <v>58.290531266667863</v>
      </c>
      <c r="P57" s="21">
        <v>5.7824357280499461</v>
      </c>
      <c r="Q57" s="31">
        <v>2.9720759683418874</v>
      </c>
      <c r="R57" s="31">
        <v>3.2124422525551917</v>
      </c>
      <c r="S57" s="31">
        <v>0.26361875892499076</v>
      </c>
      <c r="T57" s="31">
        <v>4.827301695607341E-2</v>
      </c>
      <c r="U57" s="23">
        <v>5.4718132216905961E-2</v>
      </c>
      <c r="V57" s="21">
        <v>1.988466724667417</v>
      </c>
      <c r="W57" s="21">
        <v>12.475210407816968</v>
      </c>
      <c r="X57" s="31">
        <v>0.66415679413890882</v>
      </c>
    </row>
    <row r="58" spans="1:24" s="16" customFormat="1" x14ac:dyDescent="0.25">
      <c r="A58" s="96" t="s">
        <v>376</v>
      </c>
      <c r="B58" s="96"/>
      <c r="C58" s="10">
        <v>73</v>
      </c>
      <c r="D58" s="10" t="s">
        <v>37</v>
      </c>
      <c r="E58" s="15" t="s">
        <v>188</v>
      </c>
      <c r="F58" s="15"/>
      <c r="G58" s="15"/>
      <c r="H58" s="80">
        <v>0.159</v>
      </c>
      <c r="I58" s="81">
        <v>2469.2562640000001</v>
      </c>
      <c r="J58" s="82">
        <f t="shared" si="1"/>
        <v>0.27926444967201991</v>
      </c>
      <c r="K58" s="97">
        <v>1.0049999999999999</v>
      </c>
      <c r="L58" s="21">
        <v>97.152569768686092</v>
      </c>
      <c r="M58" s="21">
        <v>4.790680627062244</v>
      </c>
      <c r="N58" s="21">
        <v>97.054922398234709</v>
      </c>
      <c r="O58" s="21">
        <v>47.507695662085368</v>
      </c>
      <c r="P58" s="21">
        <v>2.3236934451755458</v>
      </c>
      <c r="Q58" s="31">
        <v>0.48698840176919989</v>
      </c>
      <c r="R58" s="31">
        <v>1.7527885841912316</v>
      </c>
      <c r="S58" s="31">
        <v>6.6482063566819502E-2</v>
      </c>
      <c r="T58" s="31">
        <v>0.01</v>
      </c>
      <c r="U58" s="23">
        <v>1.0707891786788798E-2</v>
      </c>
      <c r="V58" s="21">
        <v>0.55093115831065709</v>
      </c>
      <c r="W58" s="21">
        <v>0.85419462624917564</v>
      </c>
      <c r="X58" s="31">
        <v>0.11558415470701081</v>
      </c>
    </row>
    <row r="59" spans="1:24" s="16" customFormat="1" x14ac:dyDescent="0.25">
      <c r="A59" s="96" t="s">
        <v>375</v>
      </c>
      <c r="B59" s="96"/>
      <c r="C59" s="10">
        <v>48</v>
      </c>
      <c r="D59" s="10" t="s">
        <v>44</v>
      </c>
      <c r="E59" s="15" t="s">
        <v>188</v>
      </c>
      <c r="F59" s="15"/>
      <c r="G59" s="15"/>
      <c r="H59" s="80">
        <v>0.78700000000000003</v>
      </c>
      <c r="I59" s="81">
        <v>29118.104115999999</v>
      </c>
      <c r="J59" s="82">
        <f t="shared" si="1"/>
        <v>3.2931581221443111</v>
      </c>
      <c r="K59" s="97">
        <v>1.024</v>
      </c>
      <c r="L59" s="21">
        <v>396.98783001079107</v>
      </c>
      <c r="M59" s="21">
        <v>57.581140257332976</v>
      </c>
      <c r="N59" s="21">
        <v>1901.3766794627986</v>
      </c>
      <c r="O59" s="21">
        <v>214.39279110658745</v>
      </c>
      <c r="P59" s="21">
        <v>19.101645368143345</v>
      </c>
      <c r="Q59" s="31">
        <v>4.3205263127940672</v>
      </c>
      <c r="R59" s="31">
        <v>12.34778515030998</v>
      </c>
      <c r="S59" s="31">
        <v>0.47494385868481376</v>
      </c>
      <c r="T59" s="31">
        <v>4.768565872771191E-2</v>
      </c>
      <c r="U59" s="23">
        <v>0.19641356721510328</v>
      </c>
      <c r="V59" s="21">
        <v>1.768665408745417</v>
      </c>
      <c r="W59" s="21">
        <v>0.65550763952972169</v>
      </c>
      <c r="X59" s="31">
        <v>0.87306421166575177</v>
      </c>
    </row>
    <row r="60" spans="1:24" s="16" customFormat="1" x14ac:dyDescent="0.25">
      <c r="A60" s="96" t="s">
        <v>374</v>
      </c>
      <c r="B60" s="96"/>
      <c r="C60" s="10">
        <v>31</v>
      </c>
      <c r="D60" s="10" t="s">
        <v>37</v>
      </c>
      <c r="E60" s="15" t="s">
        <v>188</v>
      </c>
      <c r="F60" s="15"/>
      <c r="G60" s="15"/>
      <c r="H60" s="80">
        <v>0.82199999999999995</v>
      </c>
      <c r="I60" s="81">
        <v>17710.225404000001</v>
      </c>
      <c r="J60" s="82">
        <f t="shared" si="1"/>
        <v>2.0029660036190906</v>
      </c>
      <c r="K60" s="97">
        <v>1.0249999999999999</v>
      </c>
      <c r="L60" s="21">
        <v>591.77069390230815</v>
      </c>
      <c r="M60" s="21">
        <v>54.036380194876578</v>
      </c>
      <c r="N60" s="21">
        <v>625.56126433087366</v>
      </c>
      <c r="O60" s="21">
        <v>214.99487470685747</v>
      </c>
      <c r="P60" s="21">
        <v>6.6313247878881665</v>
      </c>
      <c r="Q60" s="31">
        <v>6.1428106847079373</v>
      </c>
      <c r="R60" s="31">
        <v>18.716582176393981</v>
      </c>
      <c r="S60" s="31">
        <v>0.60065725844205775</v>
      </c>
      <c r="T60" s="31">
        <v>6.2921749357993412E-2</v>
      </c>
      <c r="U60" s="23">
        <v>7.28870037103313E-2</v>
      </c>
      <c r="V60" s="21">
        <v>2.2217616743191169</v>
      </c>
      <c r="W60" s="21">
        <v>64.925188070182671</v>
      </c>
      <c r="X60" s="31">
        <v>1.4594516889632938</v>
      </c>
    </row>
    <row r="61" spans="1:24" s="16" customFormat="1" x14ac:dyDescent="0.25">
      <c r="A61" s="96" t="s">
        <v>373</v>
      </c>
      <c r="B61" s="96"/>
      <c r="C61" s="10">
        <v>32</v>
      </c>
      <c r="D61" s="10" t="s">
        <v>37</v>
      </c>
      <c r="E61" s="15" t="s">
        <v>188</v>
      </c>
      <c r="F61" s="15"/>
      <c r="G61" s="15"/>
      <c r="H61" s="80">
        <v>0.44700000000000001</v>
      </c>
      <c r="I61" s="81">
        <v>9182.0787079999991</v>
      </c>
      <c r="J61" s="82">
        <f t="shared" si="1"/>
        <v>1.0384617403302419</v>
      </c>
      <c r="K61" s="97">
        <v>1.0129999999999999</v>
      </c>
      <c r="L61" s="21">
        <v>231.34588667923509</v>
      </c>
      <c r="M61" s="21">
        <v>22.885841868935671</v>
      </c>
      <c r="N61" s="21">
        <v>190.96530315142661</v>
      </c>
      <c r="O61" s="21">
        <v>68.269301737741671</v>
      </c>
      <c r="P61" s="21">
        <v>10.050823674182844</v>
      </c>
      <c r="Q61" s="31">
        <v>1.6065114260198678</v>
      </c>
      <c r="R61" s="31">
        <v>16.113592144062881</v>
      </c>
      <c r="S61" s="31">
        <v>0.20304122244228281</v>
      </c>
      <c r="T61" s="31">
        <v>0.01</v>
      </c>
      <c r="U61" s="23">
        <v>8.3917285756355292E-2</v>
      </c>
      <c r="V61" s="21">
        <v>1.2106427212533271</v>
      </c>
      <c r="W61" s="21">
        <v>12.926134351917369</v>
      </c>
      <c r="X61" s="31">
        <v>0.53430470311089284</v>
      </c>
    </row>
    <row r="62" spans="1:24" s="16" customFormat="1" x14ac:dyDescent="0.25">
      <c r="A62" s="54" t="s">
        <v>372</v>
      </c>
      <c r="B62" s="54"/>
      <c r="C62" s="10">
        <v>66</v>
      </c>
      <c r="D62" s="10" t="s">
        <v>37</v>
      </c>
      <c r="E62" s="15" t="s">
        <v>211</v>
      </c>
      <c r="F62" s="15"/>
      <c r="G62" s="15"/>
      <c r="H62" s="10">
        <v>0.624</v>
      </c>
      <c r="I62" s="18">
        <v>19425.548060000001</v>
      </c>
      <c r="J62" s="82">
        <f t="shared" si="1"/>
        <v>2.1969631372992535</v>
      </c>
      <c r="K62" s="10">
        <v>1.0189999999999999</v>
      </c>
      <c r="L62" s="21">
        <v>249.46436836207562</v>
      </c>
      <c r="M62" s="21">
        <v>53.267578262182376</v>
      </c>
      <c r="N62" s="21">
        <v>1229.7827144964049</v>
      </c>
      <c r="O62" s="21">
        <v>91.960247503663695</v>
      </c>
      <c r="P62" s="21">
        <v>12.154704038150442</v>
      </c>
      <c r="Q62" s="31">
        <v>3.595997424226252</v>
      </c>
      <c r="R62" s="31">
        <v>4.2204302481569034</v>
      </c>
      <c r="S62" s="31">
        <v>0.25215017577021526</v>
      </c>
      <c r="T62" s="31">
        <v>9.2709369047829948E-2</v>
      </c>
      <c r="U62" s="23">
        <v>1.7719707876832441E-2</v>
      </c>
      <c r="V62" s="21">
        <v>3.0900102369520783</v>
      </c>
      <c r="W62" s="21">
        <v>7.6901703529253296E-2</v>
      </c>
      <c r="X62" s="31">
        <v>0.34225794070806953</v>
      </c>
    </row>
    <row r="63" spans="1:24" s="16" customFormat="1" x14ac:dyDescent="0.25">
      <c r="A63" s="54" t="s">
        <v>371</v>
      </c>
      <c r="B63" s="54"/>
      <c r="C63" s="10">
        <v>30</v>
      </c>
      <c r="D63" s="10" t="s">
        <v>37</v>
      </c>
      <c r="E63" s="15" t="s">
        <v>211</v>
      </c>
      <c r="F63" s="15"/>
      <c r="G63" s="15"/>
      <c r="H63" s="10">
        <v>1.05</v>
      </c>
      <c r="I63" s="18">
        <v>15061.394359999998</v>
      </c>
      <c r="J63" s="82">
        <f t="shared" si="1"/>
        <v>1.7033922596697579</v>
      </c>
      <c r="K63" s="10">
        <v>1.0269999999999999</v>
      </c>
      <c r="L63" s="21">
        <v>624.41847643884762</v>
      </c>
      <c r="M63" s="21">
        <v>37.813821466929177</v>
      </c>
      <c r="N63" s="21">
        <v>438.42144323791683</v>
      </c>
      <c r="O63" s="21">
        <v>280.16737872011595</v>
      </c>
      <c r="P63" s="21">
        <v>8.6218642762399007</v>
      </c>
      <c r="Q63" s="31">
        <v>4.1433293138026723</v>
      </c>
      <c r="R63" s="31">
        <v>35.228729177441579</v>
      </c>
      <c r="S63" s="31">
        <v>0.28289666773136329</v>
      </c>
      <c r="T63" s="31">
        <v>9.9569345263463144E-2</v>
      </c>
      <c r="U63" s="23">
        <v>0.18010357637685229</v>
      </c>
      <c r="V63" s="21">
        <v>2.2353095029083385</v>
      </c>
      <c r="W63" s="21">
        <v>17.56585116166989</v>
      </c>
      <c r="X63" s="31">
        <v>0.50832074896248958</v>
      </c>
    </row>
    <row r="64" spans="1:24" s="16" customFormat="1" x14ac:dyDescent="0.25">
      <c r="A64" s="54" t="s">
        <v>370</v>
      </c>
      <c r="B64" s="54"/>
      <c r="C64" s="10">
        <v>24</v>
      </c>
      <c r="D64" s="10" t="s">
        <v>37</v>
      </c>
      <c r="E64" s="15" t="s">
        <v>211</v>
      </c>
      <c r="F64" s="15"/>
      <c r="G64" s="15"/>
      <c r="H64" s="10">
        <v>0.47799999999999998</v>
      </c>
      <c r="I64" s="18">
        <v>7312.9199240000007</v>
      </c>
      <c r="J64" s="82">
        <f t="shared" si="1"/>
        <v>0.82706626600316679</v>
      </c>
      <c r="K64" s="10">
        <v>1.014</v>
      </c>
      <c r="L64" s="21">
        <v>346.30426695334165</v>
      </c>
      <c r="M64" s="21">
        <v>14.492251204906179</v>
      </c>
      <c r="N64" s="21">
        <v>698.20004968312492</v>
      </c>
      <c r="O64" s="21">
        <v>62.104540692942308</v>
      </c>
      <c r="P64" s="21">
        <v>35.300794600353839</v>
      </c>
      <c r="Q64" s="31">
        <v>8.9959314324106714</v>
      </c>
      <c r="R64" s="31">
        <v>4.513957845488763</v>
      </c>
      <c r="S64" s="31">
        <v>0.17843516903353207</v>
      </c>
      <c r="T64" s="31">
        <v>1.7624704071548539E-2</v>
      </c>
      <c r="U64" s="23">
        <v>3.0611917639444038E-2</v>
      </c>
      <c r="V64" s="21">
        <v>1.2671838831508886</v>
      </c>
      <c r="W64" s="21">
        <v>6.0279896804066695</v>
      </c>
      <c r="X64" s="31">
        <v>0.36571531169791555</v>
      </c>
    </row>
    <row r="65" spans="1:24" s="16" customFormat="1" x14ac:dyDescent="0.25">
      <c r="A65" s="54" t="s">
        <v>369</v>
      </c>
      <c r="B65" s="54"/>
      <c r="C65" s="10">
        <v>38</v>
      </c>
      <c r="D65" s="10" t="s">
        <v>37</v>
      </c>
      <c r="E65" s="15" t="s">
        <v>211</v>
      </c>
      <c r="F65" s="15"/>
      <c r="G65" s="15"/>
      <c r="H65" s="10">
        <v>0.55400000000000005</v>
      </c>
      <c r="I65" s="18">
        <v>7048.4260159999994</v>
      </c>
      <c r="J65" s="82">
        <f t="shared" si="1"/>
        <v>0.79715290839176645</v>
      </c>
      <c r="K65" s="10">
        <v>1.012</v>
      </c>
      <c r="L65" s="21">
        <v>193.66191886329861</v>
      </c>
      <c r="M65" s="21">
        <v>15.765262449174278</v>
      </c>
      <c r="N65" s="21">
        <v>251.80817992232681</v>
      </c>
      <c r="O65" s="21">
        <v>85.795050600215717</v>
      </c>
      <c r="P65" s="21">
        <v>6.6977762691460008</v>
      </c>
      <c r="Q65" s="31">
        <v>3.264470438996852</v>
      </c>
      <c r="R65" s="31">
        <v>5.7967545643961831</v>
      </c>
      <c r="S65" s="31">
        <v>9.3786392326522874E-2</v>
      </c>
      <c r="T65" s="31">
        <v>2.0750069545774939E-2</v>
      </c>
      <c r="U65" s="23">
        <v>1.1809423562989939E-2</v>
      </c>
      <c r="V65" s="21">
        <v>1.6211200727735744</v>
      </c>
      <c r="W65" s="21">
        <v>0.71139510569185926</v>
      </c>
      <c r="X65" s="31">
        <v>0.44852814671217955</v>
      </c>
    </row>
    <row r="66" spans="1:24" s="16" customFormat="1" x14ac:dyDescent="0.25">
      <c r="A66" s="54" t="s">
        <v>368</v>
      </c>
      <c r="B66" s="54"/>
      <c r="C66" s="10">
        <v>48</v>
      </c>
      <c r="D66" s="10" t="s">
        <v>37</v>
      </c>
      <c r="E66" s="15" t="s">
        <v>211</v>
      </c>
      <c r="F66" s="15"/>
      <c r="G66" s="15"/>
      <c r="H66" s="10">
        <v>0.35199999999999998</v>
      </c>
      <c r="I66" s="18" t="s">
        <v>13</v>
      </c>
      <c r="J66" s="23" t="s">
        <v>13</v>
      </c>
      <c r="K66" s="10">
        <v>1.0209999999999999</v>
      </c>
      <c r="L66" s="21">
        <v>286.6690408777996</v>
      </c>
      <c r="M66" s="21">
        <v>25.995091961704375</v>
      </c>
      <c r="N66" s="21">
        <v>782.22838299352691</v>
      </c>
      <c r="O66" s="21">
        <v>183.89152824716592</v>
      </c>
      <c r="P66" s="21">
        <v>9.3124030631010619</v>
      </c>
      <c r="Q66" s="31">
        <v>4.9268778015649319</v>
      </c>
      <c r="R66" s="31">
        <v>19.667515015443445</v>
      </c>
      <c r="S66" s="31">
        <v>0.15175108206242011</v>
      </c>
      <c r="T66" s="31">
        <v>3.7167220636459941E-2</v>
      </c>
      <c r="U66" s="23">
        <v>0.24927274462109411</v>
      </c>
      <c r="V66" s="21">
        <v>3.8320056970557785</v>
      </c>
      <c r="W66" s="21">
        <v>2.8098442028261088</v>
      </c>
      <c r="X66" s="31">
        <v>0.25392440903296148</v>
      </c>
    </row>
    <row r="67" spans="1:24" s="16" customFormat="1" x14ac:dyDescent="0.25">
      <c r="A67" s="54" t="s">
        <v>367</v>
      </c>
      <c r="B67" s="54"/>
      <c r="C67" s="10" t="s">
        <v>471</v>
      </c>
      <c r="D67" s="10" t="s">
        <v>44</v>
      </c>
      <c r="E67" s="15" t="s">
        <v>211</v>
      </c>
      <c r="F67" s="15"/>
      <c r="G67" s="15"/>
      <c r="H67" s="10">
        <v>0.41</v>
      </c>
      <c r="I67" s="18">
        <v>8400.9530240000004</v>
      </c>
      <c r="J67" s="82">
        <f>(I67/88.42)/100</f>
        <v>0.95011909341777878</v>
      </c>
      <c r="K67" s="10">
        <v>1.012</v>
      </c>
      <c r="L67" s="21">
        <v>230.2473707019256</v>
      </c>
      <c r="M67" s="21">
        <v>17.276887634700337</v>
      </c>
      <c r="N67" s="21">
        <v>635.04640775344478</v>
      </c>
      <c r="O67" s="21">
        <v>77.195599319381913</v>
      </c>
      <c r="P67" s="21">
        <v>10.612532329803901</v>
      </c>
      <c r="Q67" s="31">
        <v>4.5300396790050117</v>
      </c>
      <c r="R67" s="31">
        <v>2.007823194223683</v>
      </c>
      <c r="S67" s="31">
        <v>0.42887166579911529</v>
      </c>
      <c r="T67" s="31">
        <v>4.9895742499821143E-2</v>
      </c>
      <c r="U67" s="23">
        <v>2.9774649723379159E-2</v>
      </c>
      <c r="V67" s="21">
        <v>1.5239990958607925</v>
      </c>
      <c r="W67" s="21">
        <v>1.3060849651731554</v>
      </c>
      <c r="X67" s="31">
        <v>0.44721432905143355</v>
      </c>
    </row>
    <row r="68" spans="1:24" s="16" customFormat="1" x14ac:dyDescent="0.25">
      <c r="A68" s="54" t="s">
        <v>366</v>
      </c>
      <c r="B68" s="54"/>
      <c r="C68" s="10" t="s">
        <v>471</v>
      </c>
      <c r="D68" s="10" t="s">
        <v>37</v>
      </c>
      <c r="E68" s="15" t="s">
        <v>211</v>
      </c>
      <c r="F68" s="15"/>
      <c r="G68" s="15"/>
      <c r="H68" s="10">
        <v>0.34799999999999998</v>
      </c>
      <c r="I68" s="18">
        <v>4583.823308</v>
      </c>
      <c r="J68" s="82">
        <f>(I68/88.42)/100</f>
        <v>0.51841476000904774</v>
      </c>
      <c r="K68" s="10">
        <v>1.012</v>
      </c>
      <c r="L68" s="21">
        <v>242.59368169054164</v>
      </c>
      <c r="M68" s="21">
        <v>16.096952487478038</v>
      </c>
      <c r="N68" s="21">
        <v>1011.9213116842309</v>
      </c>
      <c r="O68" s="21">
        <v>71.565313247664108</v>
      </c>
      <c r="P68" s="21">
        <v>9.9335899761954423</v>
      </c>
      <c r="Q68" s="31">
        <v>3.9188262711548321</v>
      </c>
      <c r="R68" s="31">
        <v>2.0888224964024031</v>
      </c>
      <c r="S68" s="31">
        <v>0.1615153894712259</v>
      </c>
      <c r="T68" s="31">
        <v>3.1589376972616337E-2</v>
      </c>
      <c r="U68" s="23">
        <v>2.0093642366765335E-2</v>
      </c>
      <c r="V68" s="21">
        <v>0.97779004365347255</v>
      </c>
      <c r="W68" s="21">
        <v>0.74192515712142715</v>
      </c>
      <c r="X68" s="31">
        <v>0.2163863527937995</v>
      </c>
    </row>
    <row r="69" spans="1:24" s="16" customFormat="1" x14ac:dyDescent="0.25">
      <c r="A69" s="54" t="s">
        <v>365</v>
      </c>
      <c r="B69" s="54"/>
      <c r="C69" s="10">
        <v>60</v>
      </c>
      <c r="D69" s="10" t="s">
        <v>37</v>
      </c>
      <c r="E69" s="15" t="s">
        <v>211</v>
      </c>
      <c r="F69" s="15"/>
      <c r="G69" s="15"/>
      <c r="H69" s="10">
        <v>0.41899999999999998</v>
      </c>
      <c r="I69" s="18" t="s">
        <v>13</v>
      </c>
      <c r="J69" s="23" t="s">
        <v>13</v>
      </c>
      <c r="K69" s="10">
        <v>1.012</v>
      </c>
      <c r="L69" s="21">
        <v>228.1923395630896</v>
      </c>
      <c r="M69" s="21">
        <v>24.972984364454778</v>
      </c>
      <c r="N69" s="21">
        <v>172.29713304283882</v>
      </c>
      <c r="O69" s="21">
        <v>20.477940959440907</v>
      </c>
      <c r="P69" s="21">
        <v>5.426425872227342</v>
      </c>
      <c r="Q69" s="31">
        <v>1.8101187409430499</v>
      </c>
      <c r="R69" s="31">
        <v>8.1212386297911223</v>
      </c>
      <c r="S69" s="31">
        <v>5.8589081277723484E-2</v>
      </c>
      <c r="T69" s="31">
        <v>8.655227372587955E-2</v>
      </c>
      <c r="U69" s="23">
        <v>3.4543698988744161E-2</v>
      </c>
      <c r="V69" s="21">
        <v>1.8639843705046966</v>
      </c>
      <c r="W69" s="21">
        <v>14.083480332414071</v>
      </c>
      <c r="X69" s="31">
        <v>0.9653294561275555</v>
      </c>
    </row>
    <row r="70" spans="1:24" s="16" customFormat="1" x14ac:dyDescent="0.25">
      <c r="A70" s="54" t="s">
        <v>364</v>
      </c>
      <c r="B70" s="54"/>
      <c r="C70" s="10">
        <v>65</v>
      </c>
      <c r="D70" s="10" t="s">
        <v>44</v>
      </c>
      <c r="E70" s="15" t="s">
        <v>211</v>
      </c>
      <c r="F70" s="15"/>
      <c r="G70" s="15"/>
      <c r="H70" s="10">
        <v>0.60399999999999998</v>
      </c>
      <c r="I70" s="18">
        <v>11069.934703999999</v>
      </c>
      <c r="J70" s="82">
        <f>(I70/88.42)/100</f>
        <v>1.2519718054738747</v>
      </c>
      <c r="K70" s="10">
        <v>1.018</v>
      </c>
      <c r="L70" s="21">
        <v>251.93214716212162</v>
      </c>
      <c r="M70" s="21">
        <v>57.681897118072378</v>
      </c>
      <c r="N70" s="21">
        <v>809.63610760277686</v>
      </c>
      <c r="O70" s="21">
        <v>21.72208837056931</v>
      </c>
      <c r="P70" s="21">
        <v>10.63960586968652</v>
      </c>
      <c r="Q70" s="31">
        <v>4.1556118212474118</v>
      </c>
      <c r="R70" s="31">
        <v>5.4121456195613824</v>
      </c>
      <c r="S70" s="31">
        <v>6.5052962159729083E-2</v>
      </c>
      <c r="T70" s="31">
        <v>2.5539859779816737E-2</v>
      </c>
      <c r="U70" s="23">
        <v>2.4283287750564219E-2</v>
      </c>
      <c r="V70" s="21">
        <v>4.8795317023189986</v>
      </c>
      <c r="W70" s="21">
        <v>0.50270276657541535</v>
      </c>
      <c r="X70" s="31">
        <v>0.3077602587548155</v>
      </c>
    </row>
    <row r="71" spans="1:24" s="16" customFormat="1" x14ac:dyDescent="0.25">
      <c r="A71" s="54" t="s">
        <v>363</v>
      </c>
      <c r="B71" s="54"/>
      <c r="C71" s="10">
        <v>33</v>
      </c>
      <c r="D71" s="10" t="s">
        <v>37</v>
      </c>
      <c r="E71" s="15" t="s">
        <v>211</v>
      </c>
      <c r="F71" s="15"/>
      <c r="G71" s="15"/>
      <c r="H71" s="10">
        <v>0.59399999999999997</v>
      </c>
      <c r="I71" s="18">
        <v>10042.016540000001</v>
      </c>
      <c r="J71" s="82">
        <f>(I71/88.42)/100</f>
        <v>1.1357177719972857</v>
      </c>
      <c r="K71" s="10">
        <v>1.018</v>
      </c>
      <c r="L71" s="21">
        <v>469.83497195640564</v>
      </c>
      <c r="M71" s="21">
        <v>28.092631063831174</v>
      </c>
      <c r="N71" s="21">
        <v>447.08147563199481</v>
      </c>
      <c r="O71" s="21">
        <v>115.0383958484489</v>
      </c>
      <c r="P71" s="21">
        <v>14.310315236657301</v>
      </c>
      <c r="Q71" s="31">
        <v>105.9794958846682</v>
      </c>
      <c r="R71" s="31">
        <v>10.346111359202123</v>
      </c>
      <c r="S71" s="31">
        <v>0.25772484281966529</v>
      </c>
      <c r="T71" s="31">
        <v>0.01</v>
      </c>
      <c r="U71" s="23">
        <v>0.11605258662870989</v>
      </c>
      <c r="V71" s="21">
        <v>3.6106867366544986</v>
      </c>
      <c r="W71" s="21">
        <v>4.6931628604079485</v>
      </c>
      <c r="X71" s="31">
        <v>1.6063908334122994</v>
      </c>
    </row>
    <row r="72" spans="1:24" s="16" customFormat="1" x14ac:dyDescent="0.25">
      <c r="A72" s="54" t="s">
        <v>362</v>
      </c>
      <c r="B72" s="54"/>
      <c r="C72" s="10">
        <v>40</v>
      </c>
      <c r="D72" s="10" t="s">
        <v>37</v>
      </c>
      <c r="E72" s="15" t="s">
        <v>211</v>
      </c>
      <c r="F72" s="15"/>
      <c r="G72" s="15"/>
      <c r="H72" s="10">
        <v>0.79800000000000004</v>
      </c>
      <c r="I72" s="18">
        <v>17808.527144</v>
      </c>
      <c r="J72" s="82">
        <f>(I72/88.42)/100</f>
        <v>2.0140835946618414</v>
      </c>
      <c r="K72" s="10">
        <v>1.0209999999999999</v>
      </c>
      <c r="L72" s="21">
        <v>249.10470383848562</v>
      </c>
      <c r="M72" s="21">
        <v>32.915487461584178</v>
      </c>
      <c r="N72" s="21">
        <v>325.01836684118882</v>
      </c>
      <c r="O72" s="21">
        <v>37.824620952701707</v>
      </c>
      <c r="P72" s="21">
        <v>13.42930637220954</v>
      </c>
      <c r="Q72" s="31">
        <v>21.419490162178988</v>
      </c>
      <c r="R72" s="31">
        <v>23.34202127623918</v>
      </c>
      <c r="S72" s="31">
        <v>0.19639023189134128</v>
      </c>
      <c r="T72" s="31">
        <v>8.8113855888858755E-2</v>
      </c>
      <c r="U72" s="23">
        <v>2.5454920203901339E-2</v>
      </c>
      <c r="V72" s="21">
        <v>7.2955050335348588</v>
      </c>
      <c r="W72" s="21">
        <v>15.561344639657811</v>
      </c>
      <c r="X72" s="31">
        <v>0.57056467412338752</v>
      </c>
    </row>
    <row r="73" spans="1:24" s="16" customFormat="1" x14ac:dyDescent="0.25">
      <c r="A73" s="54" t="s">
        <v>361</v>
      </c>
      <c r="B73" s="54"/>
      <c r="C73" s="10">
        <v>47</v>
      </c>
      <c r="D73" s="10" t="s">
        <v>37</v>
      </c>
      <c r="E73" s="15" t="s">
        <v>211</v>
      </c>
      <c r="F73" s="15"/>
      <c r="G73" s="15"/>
      <c r="H73" s="10">
        <v>0.78900000000000003</v>
      </c>
      <c r="I73" s="18">
        <v>15151.558327999999</v>
      </c>
      <c r="J73" s="82">
        <f>(I73/88.42)/100</f>
        <v>1.7135894964940059</v>
      </c>
      <c r="K73" s="10">
        <v>1.0209999999999999</v>
      </c>
      <c r="L73" s="21">
        <v>205.60688753592362</v>
      </c>
      <c r="M73" s="21">
        <v>21.451105511173978</v>
      </c>
      <c r="N73" s="21">
        <v>1192.9530966538507</v>
      </c>
      <c r="O73" s="21">
        <v>87.500318722189107</v>
      </c>
      <c r="P73" s="21">
        <v>9.2399451335714211</v>
      </c>
      <c r="Q73" s="31">
        <v>19.85025610310689</v>
      </c>
      <c r="R73" s="31">
        <v>49.756843260801986</v>
      </c>
      <c r="S73" s="31">
        <v>0.50809356581250531</v>
      </c>
      <c r="T73" s="31">
        <v>4.5840940550147737E-2</v>
      </c>
      <c r="U73" s="23">
        <v>1.6525146980392102E-2</v>
      </c>
      <c r="V73" s="21">
        <v>3.7138944749395386</v>
      </c>
      <c r="W73" s="21">
        <v>2.4337777794943696</v>
      </c>
      <c r="X73" s="31">
        <v>0.63251385984254349</v>
      </c>
    </row>
    <row r="74" spans="1:24" s="16" customFormat="1" x14ac:dyDescent="0.25">
      <c r="A74" s="54" t="s">
        <v>360</v>
      </c>
      <c r="B74" s="54"/>
      <c r="C74" s="10">
        <v>33</v>
      </c>
      <c r="D74" s="10" t="s">
        <v>44</v>
      </c>
      <c r="E74" s="15" t="s">
        <v>211</v>
      </c>
      <c r="F74" s="15"/>
      <c r="G74" s="15"/>
      <c r="H74" s="10">
        <v>0.76500000000000001</v>
      </c>
      <c r="I74" s="18">
        <v>22725.71126</v>
      </c>
      <c r="J74" s="82">
        <f>(I74/88.42)/100</f>
        <v>2.5702003234562318</v>
      </c>
      <c r="K74" s="10">
        <v>1.0249999999999999</v>
      </c>
      <c r="L74" s="21">
        <v>786.44546782739758</v>
      </c>
      <c r="M74" s="21">
        <v>57.229419326299372</v>
      </c>
      <c r="N74" s="21">
        <v>1754.9391542985927</v>
      </c>
      <c r="O74" s="21">
        <v>752.75898821715998</v>
      </c>
      <c r="P74" s="21">
        <v>14.285046226512781</v>
      </c>
      <c r="Q74" s="31">
        <v>33.847586658828192</v>
      </c>
      <c r="R74" s="31">
        <v>126.36796537377219</v>
      </c>
      <c r="S74" s="31">
        <v>0.23792929634185728</v>
      </c>
      <c r="T74" s="31">
        <v>3.4429986875572742E-2</v>
      </c>
      <c r="U74" s="23">
        <v>3.289650344630686E-2</v>
      </c>
      <c r="V74" s="21">
        <v>4.9563545131341984</v>
      </c>
      <c r="W74" s="21">
        <v>0.24834185788469332</v>
      </c>
      <c r="X74" s="31">
        <v>1.2612126301914737</v>
      </c>
    </row>
    <row r="75" spans="1:24" s="16" customFormat="1" x14ac:dyDescent="0.25">
      <c r="A75" s="54" t="s">
        <v>359</v>
      </c>
      <c r="B75" s="54"/>
      <c r="C75" s="10">
        <v>70</v>
      </c>
      <c r="D75" s="10" t="s">
        <v>44</v>
      </c>
      <c r="E75" s="15" t="s">
        <v>211</v>
      </c>
      <c r="F75" s="15"/>
      <c r="G75" s="15"/>
      <c r="H75" s="10">
        <v>0.56699999999999995</v>
      </c>
      <c r="I75" s="18" t="s">
        <v>13</v>
      </c>
      <c r="J75" s="23" t="s">
        <v>13</v>
      </c>
      <c r="K75" s="10">
        <v>1.022</v>
      </c>
      <c r="L75" s="21">
        <v>219.68290404924161</v>
      </c>
      <c r="M75" s="21">
        <v>23.391676946140578</v>
      </c>
      <c r="N75" s="21">
        <v>1582.2801503356848</v>
      </c>
      <c r="O75" s="21">
        <v>246.49280051581994</v>
      </c>
      <c r="P75" s="21">
        <v>18.542470799150379</v>
      </c>
      <c r="Q75" s="31">
        <v>24.394993181950994</v>
      </c>
      <c r="R75" s="31">
        <v>18.690600020016102</v>
      </c>
      <c r="S75" s="31">
        <v>0.13035107118409428</v>
      </c>
      <c r="T75" s="31">
        <v>3.5538650682157343E-2</v>
      </c>
      <c r="U75" s="23">
        <v>4.4801245767414302E-2</v>
      </c>
      <c r="V75" s="21">
        <v>4.4469286566873985</v>
      </c>
      <c r="W75" s="21">
        <v>1.7596373006386314</v>
      </c>
      <c r="X75" s="31">
        <v>0.66400393887215947</v>
      </c>
    </row>
    <row r="76" spans="1:24" s="16" customFormat="1" x14ac:dyDescent="0.25">
      <c r="A76" s="54" t="s">
        <v>358</v>
      </c>
      <c r="B76" s="54"/>
      <c r="C76" s="10">
        <v>68</v>
      </c>
      <c r="D76" s="10" t="s">
        <v>37</v>
      </c>
      <c r="E76" s="15" t="s">
        <v>211</v>
      </c>
      <c r="F76" s="15"/>
      <c r="G76" s="15"/>
      <c r="H76" s="10">
        <v>0.63200000000000001</v>
      </c>
      <c r="I76" s="18">
        <v>5635.7840720000004</v>
      </c>
      <c r="J76" s="82">
        <f>(I76/88.42)/100</f>
        <v>0.63738792942773126</v>
      </c>
      <c r="K76" s="10">
        <v>1.0149999999999999</v>
      </c>
      <c r="L76" s="21">
        <v>378.2680288722936</v>
      </c>
      <c r="M76" s="21">
        <v>19.005706792481398</v>
      </c>
      <c r="N76" s="21">
        <v>211.18794523276682</v>
      </c>
      <c r="O76" s="21">
        <v>52.753334311961915</v>
      </c>
      <c r="P76" s="21">
        <v>7.8472603510204806</v>
      </c>
      <c r="Q76" s="31">
        <v>4.691495418490252</v>
      </c>
      <c r="R76" s="31">
        <v>7.9316080006805425</v>
      </c>
      <c r="S76" s="31">
        <v>0.20129300437717129</v>
      </c>
      <c r="T76" s="31">
        <v>1.1924713043946862E-2</v>
      </c>
      <c r="U76" s="23">
        <v>0.1262641931375183</v>
      </c>
      <c r="V76" s="21">
        <v>2.2398142196216382</v>
      </c>
      <c r="W76" s="21">
        <v>1.4040210141539975</v>
      </c>
      <c r="X76" s="31">
        <v>0.35892564492341955</v>
      </c>
    </row>
    <row r="77" spans="1:24" s="16" customFormat="1" x14ac:dyDescent="0.25">
      <c r="A77" s="54" t="s">
        <v>357</v>
      </c>
      <c r="B77" s="54"/>
      <c r="C77" s="10">
        <v>49</v>
      </c>
      <c r="D77" s="10" t="s">
        <v>37</v>
      </c>
      <c r="E77" s="15" t="s">
        <v>211</v>
      </c>
      <c r="F77" s="15"/>
      <c r="G77" s="15"/>
      <c r="H77" s="10">
        <v>1.0569999999999999</v>
      </c>
      <c r="I77" s="18" t="s">
        <v>13</v>
      </c>
      <c r="J77" s="23" t="s">
        <v>13</v>
      </c>
      <c r="K77" s="10">
        <v>1.022</v>
      </c>
      <c r="L77" s="21">
        <v>554.97247426754484</v>
      </c>
      <c r="M77" s="21">
        <v>16.33381332452614</v>
      </c>
      <c r="N77" s="21">
        <v>245.46140028005684</v>
      </c>
      <c r="O77" s="21">
        <v>18.865163574583509</v>
      </c>
      <c r="P77" s="21">
        <v>7.7413222346561019</v>
      </c>
      <c r="Q77" s="31">
        <v>10.196059961611629</v>
      </c>
      <c r="R77" s="31">
        <v>5.1624946724427021</v>
      </c>
      <c r="S77" s="31">
        <v>5.5999399696121284E-2</v>
      </c>
      <c r="T77" s="31">
        <v>0.15666933745175135</v>
      </c>
      <c r="U77" s="23">
        <v>5.0012022889095904E-2</v>
      </c>
      <c r="V77" s="21">
        <v>5.7814874972005192</v>
      </c>
      <c r="W77" s="21">
        <v>0.76617297883701729</v>
      </c>
      <c r="X77" s="31">
        <v>0.4465461376420955</v>
      </c>
    </row>
    <row r="78" spans="1:24" s="16" customFormat="1" x14ac:dyDescent="0.25">
      <c r="A78" s="54" t="s">
        <v>356</v>
      </c>
      <c r="B78" s="54"/>
      <c r="C78" s="10" t="s">
        <v>471</v>
      </c>
      <c r="D78" s="10" t="s">
        <v>37</v>
      </c>
      <c r="E78" s="15" t="s">
        <v>308</v>
      </c>
      <c r="F78" s="15"/>
      <c r="G78" s="15"/>
      <c r="H78" s="10">
        <v>0.115</v>
      </c>
      <c r="I78" s="18">
        <v>1608.2605159999998</v>
      </c>
      <c r="J78" s="82">
        <f>(I78/88.42)/100</f>
        <v>0.18188877131870615</v>
      </c>
      <c r="K78" s="10">
        <v>1.0029999999999999</v>
      </c>
      <c r="L78" s="21">
        <v>68.881275840330218</v>
      </c>
      <c r="M78" s="21">
        <v>4.3248401109373775</v>
      </c>
      <c r="N78" s="21">
        <v>76.549421470123818</v>
      </c>
      <c r="O78" s="21">
        <v>13.476380085366388</v>
      </c>
      <c r="P78" s="21">
        <v>2.0069453356838651</v>
      </c>
      <c r="Q78" s="31">
        <v>0.99642382631222803</v>
      </c>
      <c r="R78" s="31">
        <v>1.9233722476187067</v>
      </c>
      <c r="S78" s="31">
        <v>0.01</v>
      </c>
      <c r="T78" s="31">
        <v>0.01</v>
      </c>
      <c r="U78" s="23">
        <v>1.7827650742494799E-2</v>
      </c>
      <c r="V78" s="21">
        <v>0.43261531229977457</v>
      </c>
      <c r="W78" s="21">
        <v>0.32869187556614332</v>
      </c>
      <c r="X78" s="31">
        <v>7.9647379069196306E-2</v>
      </c>
    </row>
    <row r="79" spans="1:24" s="16" customFormat="1" x14ac:dyDescent="0.25">
      <c r="A79" s="54" t="s">
        <v>355</v>
      </c>
      <c r="B79" s="54"/>
      <c r="C79" s="10">
        <v>56</v>
      </c>
      <c r="D79" s="10" t="s">
        <v>44</v>
      </c>
      <c r="E79" s="15" t="s">
        <v>295</v>
      </c>
      <c r="F79" s="15"/>
      <c r="G79" s="15"/>
      <c r="H79" s="10">
        <v>0.63900000000000001</v>
      </c>
      <c r="I79" s="18">
        <v>21884.135900000001</v>
      </c>
      <c r="J79" s="82">
        <f>(I79/88.42)/100</f>
        <v>2.4750210246550552</v>
      </c>
      <c r="K79" s="10">
        <v>1.026</v>
      </c>
      <c r="L79" s="21">
        <v>301.87318179178158</v>
      </c>
      <c r="M79" s="21">
        <v>31.389268134060778</v>
      </c>
      <c r="N79" s="21">
        <v>521.71489744320684</v>
      </c>
      <c r="O79" s="21">
        <v>53.574171358983513</v>
      </c>
      <c r="P79" s="21">
        <v>9.4308620182507212</v>
      </c>
      <c r="Q79" s="31">
        <v>7.0535015626914923</v>
      </c>
      <c r="R79" s="31">
        <v>13.236805301860144</v>
      </c>
      <c r="S79" s="31">
        <v>0.22328611313574928</v>
      </c>
      <c r="T79" s="31">
        <v>0.15259170425936375</v>
      </c>
      <c r="U79" s="23">
        <v>0.10318907796027489</v>
      </c>
      <c r="V79" s="21">
        <v>12.138695356363458</v>
      </c>
      <c r="W79" s="21">
        <v>4.3436401120102293</v>
      </c>
      <c r="X79" s="31">
        <v>0.9439825648087895</v>
      </c>
    </row>
    <row r="80" spans="1:24" s="16" customFormat="1" x14ac:dyDescent="0.25">
      <c r="A80" s="54" t="s">
        <v>354</v>
      </c>
      <c r="B80" s="54"/>
      <c r="C80" s="10">
        <v>32</v>
      </c>
      <c r="D80" s="10" t="s">
        <v>37</v>
      </c>
      <c r="E80" s="15" t="s">
        <v>295</v>
      </c>
      <c r="F80" s="15"/>
      <c r="G80" s="15"/>
      <c r="H80" s="10">
        <v>0.69799999999999995</v>
      </c>
      <c r="I80" s="18">
        <v>12254.146640000001</v>
      </c>
      <c r="J80" s="82">
        <f>(I80/88.42)/100</f>
        <v>1.3859021307396517</v>
      </c>
      <c r="K80" s="10">
        <v>1.02</v>
      </c>
      <c r="L80" s="21">
        <v>470.76735124463164</v>
      </c>
      <c r="M80" s="21">
        <v>21.628620623518376</v>
      </c>
      <c r="N80" s="21">
        <v>657.42188273016484</v>
      </c>
      <c r="O80" s="21">
        <v>54.885953832778512</v>
      </c>
      <c r="P80" s="21">
        <v>9.7743531760668816</v>
      </c>
      <c r="Q80" s="31">
        <v>5.779642004803172</v>
      </c>
      <c r="R80" s="31">
        <v>4.3476229100609629</v>
      </c>
      <c r="S80" s="31">
        <v>0.21904519690120727</v>
      </c>
      <c r="T80" s="31">
        <v>5.0214691005201539E-2</v>
      </c>
      <c r="U80" s="23">
        <v>5.22364215416731E-2</v>
      </c>
      <c r="V80" s="21">
        <v>5.6553383307755585</v>
      </c>
      <c r="W80" s="21">
        <v>1.7628769140736253</v>
      </c>
      <c r="X80" s="31">
        <v>0.78943912125142945</v>
      </c>
    </row>
    <row r="81" spans="1:24" s="16" customFormat="1" x14ac:dyDescent="0.25">
      <c r="A81" s="54" t="s">
        <v>353</v>
      </c>
      <c r="B81" s="54"/>
      <c r="C81" s="10">
        <v>64</v>
      </c>
      <c r="D81" s="10" t="s">
        <v>44</v>
      </c>
      <c r="E81" s="15" t="s">
        <v>295</v>
      </c>
      <c r="F81" s="15"/>
      <c r="G81" s="15"/>
      <c r="H81" s="10">
        <v>0.56999999999999995</v>
      </c>
      <c r="I81" s="18" t="s">
        <v>13</v>
      </c>
      <c r="J81" s="23" t="s">
        <v>13</v>
      </c>
      <c r="K81" s="10">
        <v>1.0149999999999999</v>
      </c>
      <c r="L81" s="21">
        <v>156.4912139401726</v>
      </c>
      <c r="M81" s="21">
        <v>39.342390391653375</v>
      </c>
      <c r="N81" s="21">
        <v>401.69224069402679</v>
      </c>
      <c r="O81" s="21">
        <v>24.547623923101707</v>
      </c>
      <c r="P81" s="21">
        <v>8.2394572439010609</v>
      </c>
      <c r="Q81" s="31">
        <v>1.7763824690565437</v>
      </c>
      <c r="R81" s="31">
        <v>2.9427840629714233</v>
      </c>
      <c r="S81" s="31">
        <v>0.14863992645735469</v>
      </c>
      <c r="T81" s="31">
        <v>1.7941171114272139E-2</v>
      </c>
      <c r="U81" s="23">
        <v>1.9668716193105649E-2</v>
      </c>
      <c r="V81" s="21">
        <v>3.3284677297413183</v>
      </c>
      <c r="W81" s="21">
        <v>0.74822549882894929</v>
      </c>
      <c r="X81" s="31">
        <v>0.16106793607705189</v>
      </c>
    </row>
    <row r="82" spans="1:24" s="16" customFormat="1" x14ac:dyDescent="0.25">
      <c r="A82" s="54" t="s">
        <v>352</v>
      </c>
      <c r="B82" s="54"/>
      <c r="C82" s="10">
        <v>49</v>
      </c>
      <c r="D82" s="10" t="s">
        <v>37</v>
      </c>
      <c r="E82" s="15" t="s">
        <v>295</v>
      </c>
      <c r="F82" s="15"/>
      <c r="G82" s="15"/>
      <c r="H82" s="10">
        <v>0.57999999999999996</v>
      </c>
      <c r="I82" s="18">
        <v>11015.834636000001</v>
      </c>
      <c r="J82" s="82">
        <f t="shared" ref="J82:J88" si="2">(I82/88.42)/100</f>
        <v>1.2458532725627687</v>
      </c>
      <c r="K82" s="10">
        <v>1.0169999999999999</v>
      </c>
      <c r="L82" s="21">
        <v>189.17920260215561</v>
      </c>
      <c r="M82" s="21">
        <v>45.471499220329576</v>
      </c>
      <c r="N82" s="21">
        <v>2022.3624343716228</v>
      </c>
      <c r="O82" s="21">
        <v>37.601437902059509</v>
      </c>
      <c r="P82" s="21">
        <v>11.333151108491599</v>
      </c>
      <c r="Q82" s="31">
        <v>7.2521178243203916</v>
      </c>
      <c r="R82" s="31">
        <v>4.3732204017838434</v>
      </c>
      <c r="S82" s="31">
        <v>0.3708425721699033</v>
      </c>
      <c r="T82" s="31">
        <v>0.27025208663229416</v>
      </c>
      <c r="U82" s="23">
        <v>4.1718194560701902E-2</v>
      </c>
      <c r="V82" s="21">
        <v>3.4744818744777985</v>
      </c>
      <c r="W82" s="21">
        <v>83.803830683901282</v>
      </c>
      <c r="X82" s="31">
        <v>1.5261211609734657</v>
      </c>
    </row>
    <row r="83" spans="1:24" s="16" customFormat="1" x14ac:dyDescent="0.25">
      <c r="A83" s="54" t="s">
        <v>351</v>
      </c>
      <c r="B83" s="54"/>
      <c r="C83" s="10">
        <v>70</v>
      </c>
      <c r="D83" s="10" t="s">
        <v>37</v>
      </c>
      <c r="E83" s="15" t="s">
        <v>295</v>
      </c>
      <c r="F83" s="15"/>
      <c r="G83" s="15"/>
      <c r="H83" s="10">
        <v>0.63600000000000001</v>
      </c>
      <c r="I83" s="18">
        <v>16732.515343999999</v>
      </c>
      <c r="J83" s="82">
        <f t="shared" si="2"/>
        <v>1.8923903352182763</v>
      </c>
      <c r="K83" s="10">
        <v>1.0189999999999999</v>
      </c>
      <c r="L83" s="21">
        <v>329.03188454669765</v>
      </c>
      <c r="M83" s="21">
        <v>58.103914611008776</v>
      </c>
      <c r="N83" s="21">
        <v>220.91610542611281</v>
      </c>
      <c r="O83" s="21">
        <v>27.626171109815107</v>
      </c>
      <c r="P83" s="21">
        <v>13.610242139583379</v>
      </c>
      <c r="Q83" s="31">
        <v>4.3926243490288517</v>
      </c>
      <c r="R83" s="31">
        <v>10.717042824666985</v>
      </c>
      <c r="S83" s="31">
        <v>0.20709063322324328</v>
      </c>
      <c r="T83" s="31">
        <v>4.4313202291537138E-2</v>
      </c>
      <c r="U83" s="23">
        <v>4.9460021257156497E-2</v>
      </c>
      <c r="V83" s="21">
        <v>5.1493613437099999</v>
      </c>
      <c r="W83" s="21">
        <v>6.3423877659195895</v>
      </c>
      <c r="X83" s="31">
        <v>0.66321164266615151</v>
      </c>
    </row>
    <row r="84" spans="1:24" s="16" customFormat="1" x14ac:dyDescent="0.25">
      <c r="A84" s="54" t="s">
        <v>350</v>
      </c>
      <c r="B84" s="54"/>
      <c r="C84" s="10">
        <v>58</v>
      </c>
      <c r="D84" s="10" t="s">
        <v>44</v>
      </c>
      <c r="E84" s="15" t="s">
        <v>295</v>
      </c>
      <c r="F84" s="15"/>
      <c r="G84" s="15"/>
      <c r="H84" s="10">
        <v>0.56999999999999995</v>
      </c>
      <c r="I84" s="18">
        <v>11923.531364</v>
      </c>
      <c r="J84" s="82">
        <f t="shared" si="2"/>
        <v>1.348510672246098</v>
      </c>
      <c r="K84" s="10">
        <v>1.0149999999999999</v>
      </c>
      <c r="L84" s="21">
        <v>278.16915255096558</v>
      </c>
      <c r="M84" s="21">
        <v>22.934380213934578</v>
      </c>
      <c r="N84" s="21">
        <v>790.47855525630484</v>
      </c>
      <c r="O84" s="21">
        <v>96.248021766864511</v>
      </c>
      <c r="P84" s="21">
        <v>30.439976156531042</v>
      </c>
      <c r="Q84" s="31">
        <v>8.384093554225613</v>
      </c>
      <c r="R84" s="31">
        <v>11.383539569030702</v>
      </c>
      <c r="S84" s="31">
        <v>0.11763149020997989</v>
      </c>
      <c r="T84" s="31">
        <v>8.300542574332255E-2</v>
      </c>
      <c r="U84" s="23">
        <v>5.83479408249249E-2</v>
      </c>
      <c r="V84" s="21">
        <v>4.2335071731269185</v>
      </c>
      <c r="W84" s="21">
        <v>0.77858723980474931</v>
      </c>
      <c r="X84" s="31">
        <v>0.48673378474507556</v>
      </c>
    </row>
    <row r="85" spans="1:24" s="16" customFormat="1" x14ac:dyDescent="0.25">
      <c r="A85" s="54" t="s">
        <v>349</v>
      </c>
      <c r="B85" s="54"/>
      <c r="C85" s="10">
        <v>57</v>
      </c>
      <c r="D85" s="10" t="s">
        <v>37</v>
      </c>
      <c r="E85" s="15" t="s">
        <v>295</v>
      </c>
      <c r="F85" s="15"/>
      <c r="G85" s="15"/>
      <c r="H85" s="10">
        <v>0.224</v>
      </c>
      <c r="I85" s="18">
        <v>5221.0112600000002</v>
      </c>
      <c r="J85" s="82">
        <f t="shared" si="2"/>
        <v>0.59047854105406017</v>
      </c>
      <c r="K85" s="10">
        <v>1.0069999999999999</v>
      </c>
      <c r="L85" s="21">
        <v>103.90882375649282</v>
      </c>
      <c r="M85" s="21">
        <v>9.8787257038665981</v>
      </c>
      <c r="N85" s="21">
        <v>494.04368943532086</v>
      </c>
      <c r="O85" s="21">
        <v>22.714889104108909</v>
      </c>
      <c r="P85" s="21">
        <v>12.827096246841501</v>
      </c>
      <c r="Q85" s="31">
        <v>4.7705760293851718</v>
      </c>
      <c r="R85" s="31">
        <v>4.8516791073043635</v>
      </c>
      <c r="S85" s="31">
        <v>0.11218479536788167</v>
      </c>
      <c r="T85" s="31">
        <v>6.0974622463454344E-2</v>
      </c>
      <c r="U85" s="23">
        <v>3.017561954599312E-2</v>
      </c>
      <c r="V85" s="21">
        <v>1.3429708888488685</v>
      </c>
      <c r="W85" s="21">
        <v>4.061063887347669</v>
      </c>
      <c r="X85" s="31">
        <v>0.16625799901072072</v>
      </c>
    </row>
    <row r="86" spans="1:24" s="16" customFormat="1" x14ac:dyDescent="0.25">
      <c r="A86" s="54" t="s">
        <v>348</v>
      </c>
      <c r="B86" s="54"/>
      <c r="C86" s="10">
        <v>48</v>
      </c>
      <c r="D86" s="10" t="s">
        <v>44</v>
      </c>
      <c r="E86" s="15" t="s">
        <v>295</v>
      </c>
      <c r="F86" s="15"/>
      <c r="G86" s="15"/>
      <c r="H86" s="10">
        <v>0.497</v>
      </c>
      <c r="I86" s="18">
        <v>11214.207176</v>
      </c>
      <c r="J86" s="82">
        <f t="shared" si="2"/>
        <v>1.2682885292920154</v>
      </c>
      <c r="K86" s="10">
        <v>1.0129999999999999</v>
      </c>
      <c r="L86" s="21">
        <v>289.23970773812363</v>
      </c>
      <c r="M86" s="21">
        <v>19.463670629975937</v>
      </c>
      <c r="N86" s="21">
        <v>949.51266855009476</v>
      </c>
      <c r="O86" s="21">
        <v>57.558630534894711</v>
      </c>
      <c r="P86" s="21">
        <v>9.4862325130707816</v>
      </c>
      <c r="Q86" s="31">
        <v>7.0340408955129918</v>
      </c>
      <c r="R86" s="31">
        <v>2.9011697040663629</v>
      </c>
      <c r="S86" s="31">
        <v>0.11408892702008347</v>
      </c>
      <c r="T86" s="31">
        <v>0.24073360585249812</v>
      </c>
      <c r="U86" s="23">
        <v>4.0001170548682359E-2</v>
      </c>
      <c r="V86" s="21">
        <v>9.1724661560163785</v>
      </c>
      <c r="W86" s="21">
        <v>1.9172722705678893</v>
      </c>
      <c r="X86" s="31">
        <v>0.39011694033094757</v>
      </c>
    </row>
    <row r="87" spans="1:24" s="16" customFormat="1" x14ac:dyDescent="0.25">
      <c r="A87" s="54" t="s">
        <v>347</v>
      </c>
      <c r="B87" s="54"/>
      <c r="C87" s="10">
        <v>56</v>
      </c>
      <c r="D87" s="10" t="s">
        <v>44</v>
      </c>
      <c r="E87" s="15" t="s">
        <v>295</v>
      </c>
      <c r="F87" s="15"/>
      <c r="G87" s="15"/>
      <c r="H87" s="10">
        <v>0.46400000000000002</v>
      </c>
      <c r="I87" s="18">
        <v>6729.8320400000002</v>
      </c>
      <c r="J87" s="82">
        <f t="shared" si="2"/>
        <v>0.76112101786926034</v>
      </c>
      <c r="K87" s="10">
        <v>1.0129999999999999</v>
      </c>
      <c r="L87" s="21">
        <v>131.8517228967242</v>
      </c>
      <c r="M87" s="21">
        <v>12.5415250931195</v>
      </c>
      <c r="N87" s="21">
        <v>169.86293261582861</v>
      </c>
      <c r="O87" s="21">
        <v>12.541924432973008</v>
      </c>
      <c r="P87" s="21">
        <v>4.9889670908296413</v>
      </c>
      <c r="Q87" s="31">
        <v>2.9547011141509323</v>
      </c>
      <c r="R87" s="31">
        <v>0.93547616399469902</v>
      </c>
      <c r="S87" s="31">
        <v>7.1730727895614882E-2</v>
      </c>
      <c r="T87" s="31">
        <v>6.3100943476625537E-2</v>
      </c>
      <c r="U87" s="23">
        <v>2.5761094259160122E-2</v>
      </c>
      <c r="V87" s="21">
        <v>2.1722069821696786</v>
      </c>
      <c r="W87" s="21">
        <v>14.63696961948351</v>
      </c>
      <c r="X87" s="31">
        <v>0.38661606176226759</v>
      </c>
    </row>
    <row r="88" spans="1:24" s="16" customFormat="1" x14ac:dyDescent="0.25">
      <c r="A88" s="54" t="s">
        <v>346</v>
      </c>
      <c r="B88" s="54"/>
      <c r="C88" s="10">
        <v>60</v>
      </c>
      <c r="D88" s="10" t="s">
        <v>37</v>
      </c>
      <c r="E88" s="15" t="s">
        <v>295</v>
      </c>
      <c r="F88" s="15"/>
      <c r="G88" s="15"/>
      <c r="H88" s="10">
        <v>0.27300000000000002</v>
      </c>
      <c r="I88" s="18">
        <v>4217.1356960000003</v>
      </c>
      <c r="J88" s="82">
        <f t="shared" si="2"/>
        <v>0.47694364351956575</v>
      </c>
      <c r="K88" s="10">
        <v>1.006</v>
      </c>
      <c r="L88" s="21">
        <v>103.92647778626981</v>
      </c>
      <c r="M88" s="21">
        <v>3.3838553688574775</v>
      </c>
      <c r="N88" s="21">
        <v>281.32551279086681</v>
      </c>
      <c r="O88" s="21">
        <v>6.4223386000225489</v>
      </c>
      <c r="P88" s="21">
        <v>4.208226055774781</v>
      </c>
      <c r="Q88" s="31">
        <v>0.58122291973803986</v>
      </c>
      <c r="R88" s="31">
        <v>2.5091894587782231</v>
      </c>
      <c r="S88" s="31">
        <v>5.1666784201600882E-2</v>
      </c>
      <c r="T88" s="31">
        <v>0.01</v>
      </c>
      <c r="U88" s="23">
        <v>1.5907946427416178E-2</v>
      </c>
      <c r="V88" s="21">
        <v>1.4155621303554045</v>
      </c>
      <c r="W88" s="21">
        <v>5.74776020743675</v>
      </c>
      <c r="X88" s="31">
        <v>9.4533354200884517E-2</v>
      </c>
    </row>
    <row r="89" spans="1:24" s="16" customFormat="1" x14ac:dyDescent="0.25">
      <c r="A89" s="54" t="s">
        <v>345</v>
      </c>
      <c r="B89" s="54"/>
      <c r="C89" s="10">
        <v>87</v>
      </c>
      <c r="D89" s="10" t="s">
        <v>37</v>
      </c>
      <c r="E89" s="15" t="s">
        <v>295</v>
      </c>
      <c r="F89" s="15"/>
      <c r="G89" s="15"/>
      <c r="H89" s="10">
        <v>0.33500000000000002</v>
      </c>
      <c r="I89" s="18" t="s">
        <v>13</v>
      </c>
      <c r="J89" s="23" t="s">
        <v>13</v>
      </c>
      <c r="K89" s="10">
        <v>1.012</v>
      </c>
      <c r="L89" s="21">
        <v>182.8907842779748</v>
      </c>
      <c r="M89" s="21">
        <v>7.2532850051257567</v>
      </c>
      <c r="N89" s="21">
        <v>605.28462676693482</v>
      </c>
      <c r="O89" s="21">
        <v>22.592523861413511</v>
      </c>
      <c r="P89" s="21">
        <v>6.9698433824590413</v>
      </c>
      <c r="Q89" s="31">
        <v>1.9574009325604238</v>
      </c>
      <c r="R89" s="31">
        <v>0.52569821418858897</v>
      </c>
      <c r="S89" s="31">
        <v>3.7201052451337278E-2</v>
      </c>
      <c r="T89" s="31">
        <v>7.7097031894841531E-2</v>
      </c>
      <c r="U89" s="23">
        <v>7.3968294257576298E-2</v>
      </c>
      <c r="V89" s="21">
        <v>1.4131521354652385</v>
      </c>
      <c r="W89" s="21">
        <v>0.22833444360759736</v>
      </c>
      <c r="X89" s="31">
        <v>4.639705317162271E-2</v>
      </c>
    </row>
    <row r="90" spans="1:24" s="16" customFormat="1" x14ac:dyDescent="0.25">
      <c r="A90" s="54" t="s">
        <v>344</v>
      </c>
      <c r="B90" s="54"/>
      <c r="C90" s="10">
        <v>50</v>
      </c>
      <c r="D90" s="10" t="s">
        <v>44</v>
      </c>
      <c r="E90" s="15" t="s">
        <v>295</v>
      </c>
      <c r="F90" s="15"/>
      <c r="G90" s="15"/>
      <c r="H90" s="10">
        <v>0.23699999999999999</v>
      </c>
      <c r="I90" s="18">
        <v>5178.9324920000008</v>
      </c>
      <c r="J90" s="82">
        <f t="shared" ref="J90:J101" si="3">(I90/88.42)/100</f>
        <v>0.58571957611400149</v>
      </c>
      <c r="K90" s="10">
        <v>1.0069999999999999</v>
      </c>
      <c r="L90" s="21">
        <v>298.89017272038564</v>
      </c>
      <c r="M90" s="21">
        <v>4.2329777011042777</v>
      </c>
      <c r="N90" s="21">
        <v>285.06014973431684</v>
      </c>
      <c r="O90" s="21">
        <v>9.4480648900507891</v>
      </c>
      <c r="P90" s="21">
        <v>3.3606958998726411</v>
      </c>
      <c r="Q90" s="31">
        <v>0.92358905050000595</v>
      </c>
      <c r="R90" s="31">
        <v>1.1561583956991111</v>
      </c>
      <c r="S90" s="31">
        <v>0.10927728182755808</v>
      </c>
      <c r="T90" s="31">
        <v>0.01</v>
      </c>
      <c r="U90" s="23">
        <v>3.8907521172306596E-3</v>
      </c>
      <c r="V90" s="21">
        <v>0.72386996935645054</v>
      </c>
      <c r="W90" s="21">
        <v>1.4424103002121214</v>
      </c>
      <c r="X90" s="31">
        <v>0.2519585742893975</v>
      </c>
    </row>
    <row r="91" spans="1:24" s="16" customFormat="1" x14ac:dyDescent="0.25">
      <c r="A91" s="54" t="s">
        <v>343</v>
      </c>
      <c r="B91" s="54"/>
      <c r="C91" s="10">
        <v>27</v>
      </c>
      <c r="D91" s="10" t="s">
        <v>37</v>
      </c>
      <c r="E91" s="15" t="s">
        <v>211</v>
      </c>
      <c r="F91" s="15"/>
      <c r="G91" s="15"/>
      <c r="H91" s="10">
        <v>0.66600000000000004</v>
      </c>
      <c r="I91" s="18">
        <v>10607.076692000001</v>
      </c>
      <c r="J91" s="82">
        <f t="shared" si="3"/>
        <v>1.1996241452160143</v>
      </c>
      <c r="K91" s="10">
        <v>1.016</v>
      </c>
      <c r="L91" s="21">
        <v>246.80161104915561</v>
      </c>
      <c r="M91" s="21">
        <v>14.072078634944718</v>
      </c>
      <c r="N91" s="21">
        <v>836.9722328002249</v>
      </c>
      <c r="O91" s="21">
        <v>53.026770121916513</v>
      </c>
      <c r="P91" s="21">
        <v>9.0000037648649016</v>
      </c>
      <c r="Q91" s="31">
        <v>6.6278989462262716</v>
      </c>
      <c r="R91" s="31">
        <v>13.676425998729144</v>
      </c>
      <c r="S91" s="31">
        <v>3.9286631571439079E-2</v>
      </c>
      <c r="T91" s="31">
        <v>3.9521602150608133E-2</v>
      </c>
      <c r="U91" s="23">
        <v>2.2181025033595949E-2</v>
      </c>
      <c r="V91" s="21">
        <v>1.4727122628265885</v>
      </c>
      <c r="W91" s="21">
        <v>2.6088298365663891</v>
      </c>
      <c r="X91" s="31">
        <v>0.66043781493187348</v>
      </c>
    </row>
    <row r="92" spans="1:24" s="16" customFormat="1" x14ac:dyDescent="0.25">
      <c r="A92" s="54" t="s">
        <v>342</v>
      </c>
      <c r="B92" s="54"/>
      <c r="C92" s="10">
        <v>26</v>
      </c>
      <c r="D92" s="10" t="s">
        <v>37</v>
      </c>
      <c r="E92" s="15" t="s">
        <v>211</v>
      </c>
      <c r="F92" s="15"/>
      <c r="G92" s="15"/>
      <c r="H92" s="10">
        <v>0.76800000000000002</v>
      </c>
      <c r="I92" s="18">
        <v>17850.605911999999</v>
      </c>
      <c r="J92" s="82">
        <f t="shared" si="3"/>
        <v>2.0188425596018997</v>
      </c>
      <c r="K92" s="10">
        <v>1.0209999999999999</v>
      </c>
      <c r="L92" s="21">
        <v>461.94220507421562</v>
      </c>
      <c r="M92" s="21">
        <v>25.434110890095777</v>
      </c>
      <c r="N92" s="21">
        <v>587.92421700444083</v>
      </c>
      <c r="O92" s="21">
        <v>224.73826033107994</v>
      </c>
      <c r="P92" s="21">
        <v>19.01218367909458</v>
      </c>
      <c r="Q92" s="31">
        <v>17.545372127525411</v>
      </c>
      <c r="R92" s="31">
        <v>29.234908490587781</v>
      </c>
      <c r="S92" s="31">
        <v>0.37190335813408526</v>
      </c>
      <c r="T92" s="31">
        <v>0.15326615170518695</v>
      </c>
      <c r="U92" s="23">
        <v>7.2337221772063504E-2</v>
      </c>
      <c r="V92" s="21">
        <v>2.3599424281035986</v>
      </c>
      <c r="W92" s="21">
        <v>33.035057181220886</v>
      </c>
      <c r="X92" s="31">
        <v>1.4243808423016115</v>
      </c>
    </row>
    <row r="93" spans="1:24" s="16" customFormat="1" x14ac:dyDescent="0.25">
      <c r="A93" s="54" t="s">
        <v>341</v>
      </c>
      <c r="B93" s="54"/>
      <c r="C93" s="10">
        <v>27</v>
      </c>
      <c r="D93" s="10" t="s">
        <v>37</v>
      </c>
      <c r="E93" s="15" t="s">
        <v>211</v>
      </c>
      <c r="F93" s="15"/>
      <c r="G93" s="15"/>
      <c r="H93" s="10">
        <v>0.94099999999999995</v>
      </c>
      <c r="I93" s="18">
        <v>26765.256116</v>
      </c>
      <c r="J93" s="82">
        <f t="shared" si="3"/>
        <v>3.0270590495363039</v>
      </c>
      <c r="K93" s="10">
        <v>1.0289999999999999</v>
      </c>
      <c r="L93" s="21">
        <v>1190.5146131506197</v>
      </c>
      <c r="M93" s="21">
        <v>47.934423764219972</v>
      </c>
      <c r="N93" s="21">
        <v>2551.6603778550425</v>
      </c>
      <c r="O93" s="21">
        <v>227.1600151734379</v>
      </c>
      <c r="P93" s="21">
        <v>19.664782874551079</v>
      </c>
      <c r="Q93" s="31">
        <v>2.4395517512144718</v>
      </c>
      <c r="R93" s="31">
        <v>47.465124206577983</v>
      </c>
      <c r="S93" s="31">
        <v>0.28186409544405727</v>
      </c>
      <c r="T93" s="31">
        <v>0.95697088460134416</v>
      </c>
      <c r="U93" s="23">
        <v>0.43456595957554012</v>
      </c>
      <c r="V93" s="21">
        <v>5.0493751081844396</v>
      </c>
      <c r="W93" s="21">
        <v>18.473099521082091</v>
      </c>
      <c r="X93" s="31">
        <v>1.0235796926099574</v>
      </c>
    </row>
    <row r="94" spans="1:24" s="16" customFormat="1" x14ac:dyDescent="0.25">
      <c r="A94" s="54" t="s">
        <v>340</v>
      </c>
      <c r="B94" s="54"/>
      <c r="C94" s="10">
        <v>33</v>
      </c>
      <c r="D94" s="10" t="s">
        <v>37</v>
      </c>
      <c r="E94" s="15" t="s">
        <v>211</v>
      </c>
      <c r="F94" s="15"/>
      <c r="G94" s="15"/>
      <c r="H94" s="10">
        <v>0.96199999999999997</v>
      </c>
      <c r="I94" s="18">
        <v>17309.596796000002</v>
      </c>
      <c r="J94" s="82">
        <f t="shared" si="3"/>
        <v>1.9576562764080527</v>
      </c>
      <c r="K94" s="10">
        <v>1.024</v>
      </c>
      <c r="L94" s="21">
        <v>575.71732861631369</v>
      </c>
      <c r="M94" s="21">
        <v>27.127208626962577</v>
      </c>
      <c r="N94" s="21">
        <v>621.42034129408285</v>
      </c>
      <c r="O94" s="21">
        <v>253.23258128983593</v>
      </c>
      <c r="P94" s="21">
        <v>10.965517033088382</v>
      </c>
      <c r="Q94" s="31">
        <v>4.6653478199808918</v>
      </c>
      <c r="R94" s="31">
        <v>8.0522724182665222</v>
      </c>
      <c r="S94" s="31">
        <v>2.973165320322785</v>
      </c>
      <c r="T94" s="31">
        <v>0.56379474860995216</v>
      </c>
      <c r="U94" s="23">
        <v>5.9575360704840499E-2</v>
      </c>
      <c r="V94" s="21">
        <v>10.877754026944658</v>
      </c>
      <c r="W94" s="21">
        <v>59.199630259210288</v>
      </c>
      <c r="X94" s="31">
        <v>2.5213630576653276</v>
      </c>
    </row>
    <row r="95" spans="1:24" s="16" customFormat="1" x14ac:dyDescent="0.25">
      <c r="A95" s="54" t="s">
        <v>339</v>
      </c>
      <c r="B95" s="54"/>
      <c r="C95" s="10">
        <v>33</v>
      </c>
      <c r="D95" s="10" t="s">
        <v>44</v>
      </c>
      <c r="E95" s="15" t="s">
        <v>211</v>
      </c>
      <c r="F95" s="15"/>
      <c r="G95" s="15"/>
      <c r="H95" s="10">
        <v>0.73499999999999999</v>
      </c>
      <c r="I95" s="18">
        <v>41396.587028000002</v>
      </c>
      <c r="J95" s="82">
        <f t="shared" si="3"/>
        <v>4.6818126021262154</v>
      </c>
      <c r="K95" s="10">
        <v>1.0269999999999999</v>
      </c>
      <c r="L95" s="21">
        <v>485.94840089479362</v>
      </c>
      <c r="M95" s="21">
        <v>75.646039237743167</v>
      </c>
      <c r="N95" s="21">
        <v>1840.8086430497888</v>
      </c>
      <c r="O95" s="21">
        <v>255.27509496694992</v>
      </c>
      <c r="P95" s="21">
        <v>46.213948029138443</v>
      </c>
      <c r="Q95" s="31">
        <v>9.8418203417042314</v>
      </c>
      <c r="R95" s="31">
        <v>19.450101456242905</v>
      </c>
      <c r="S95" s="31">
        <v>1.1901616364406973</v>
      </c>
      <c r="T95" s="31">
        <v>0.63707176379499209</v>
      </c>
      <c r="U95" s="23">
        <v>0.12291113190046631</v>
      </c>
      <c r="V95" s="21">
        <v>3.9199481182135787</v>
      </c>
      <c r="W95" s="21">
        <v>0.5593460189113213</v>
      </c>
      <c r="X95" s="31">
        <v>1.2209138856859654</v>
      </c>
    </row>
    <row r="96" spans="1:24" s="16" customFormat="1" x14ac:dyDescent="0.25">
      <c r="A96" s="54" t="s">
        <v>338</v>
      </c>
      <c r="B96" s="54"/>
      <c r="C96" s="10">
        <v>20</v>
      </c>
      <c r="D96" s="10" t="s">
        <v>37</v>
      </c>
      <c r="E96" s="15" t="s">
        <v>211</v>
      </c>
      <c r="F96" s="15"/>
      <c r="G96" s="15"/>
      <c r="H96" s="10">
        <v>0.13900000000000001</v>
      </c>
      <c r="I96" s="18">
        <v>2155.2845000000002</v>
      </c>
      <c r="J96" s="82">
        <f t="shared" si="3"/>
        <v>0.24375531553947075</v>
      </c>
      <c r="K96" s="10">
        <v>1.0049999999999999</v>
      </c>
      <c r="L96" s="21">
        <v>161.72714606068664</v>
      </c>
      <c r="M96" s="21">
        <v>5.2773330372614966</v>
      </c>
      <c r="N96" s="21">
        <v>86.965688996226419</v>
      </c>
      <c r="O96" s="21">
        <v>79.900289153405112</v>
      </c>
      <c r="P96" s="21">
        <v>6.3300128428050417</v>
      </c>
      <c r="Q96" s="31">
        <v>4.8011756327033321</v>
      </c>
      <c r="R96" s="31">
        <v>2.013427827188603</v>
      </c>
      <c r="S96" s="31">
        <v>1.1396124191423078E-2</v>
      </c>
      <c r="T96" s="31">
        <v>9.8856777220085346E-2</v>
      </c>
      <c r="U96" s="23">
        <v>1.6044097569076678E-2</v>
      </c>
      <c r="V96" s="21">
        <v>1.6063646041971704</v>
      </c>
      <c r="W96" s="21">
        <v>0.84279756032756326</v>
      </c>
      <c r="X96" s="31">
        <v>0.44308338137979353</v>
      </c>
    </row>
    <row r="97" spans="1:24" s="16" customFormat="1" x14ac:dyDescent="0.25">
      <c r="A97" s="54" t="s">
        <v>337</v>
      </c>
      <c r="B97" s="54"/>
      <c r="C97" s="10">
        <v>22</v>
      </c>
      <c r="D97" s="10" t="s">
        <v>44</v>
      </c>
      <c r="E97" s="15" t="s">
        <v>211</v>
      </c>
      <c r="F97" s="15"/>
      <c r="G97" s="15"/>
      <c r="H97" s="10">
        <v>0.53300000000000003</v>
      </c>
      <c r="I97" s="18">
        <v>18018.920984</v>
      </c>
      <c r="J97" s="82">
        <f t="shared" si="3"/>
        <v>2.0378784193621353</v>
      </c>
      <c r="K97" s="10">
        <v>1.016</v>
      </c>
      <c r="L97" s="21">
        <v>223.52178126204763</v>
      </c>
      <c r="M97" s="21">
        <v>27.238736106153176</v>
      </c>
      <c r="N97" s="21">
        <v>604.3576908738869</v>
      </c>
      <c r="O97" s="21">
        <v>33.076910954692508</v>
      </c>
      <c r="P97" s="21">
        <v>9.4379951208940618</v>
      </c>
      <c r="Q97" s="31">
        <v>9.5310873878472933</v>
      </c>
      <c r="R97" s="31">
        <v>3.1160197543710435</v>
      </c>
      <c r="S97" s="31">
        <v>6.5297991378604883E-2</v>
      </c>
      <c r="T97" s="31">
        <v>3.5606261377296139E-2</v>
      </c>
      <c r="U97" s="23">
        <v>0.1042003530599209</v>
      </c>
      <c r="V97" s="21">
        <v>2.7188990587982786</v>
      </c>
      <c r="W97" s="21">
        <v>2.8443379604154888</v>
      </c>
      <c r="X97" s="31">
        <v>0.98900242917211545</v>
      </c>
    </row>
    <row r="98" spans="1:24" s="16" customFormat="1" x14ac:dyDescent="0.25">
      <c r="A98" s="54" t="s">
        <v>336</v>
      </c>
      <c r="B98" s="54"/>
      <c r="C98" s="10">
        <v>27</v>
      </c>
      <c r="D98" s="10" t="s">
        <v>37</v>
      </c>
      <c r="E98" s="15" t="s">
        <v>295</v>
      </c>
      <c r="F98" s="15"/>
      <c r="G98" s="15"/>
      <c r="H98" s="10">
        <v>0.752</v>
      </c>
      <c r="I98" s="18">
        <v>13877.182424000001</v>
      </c>
      <c r="J98" s="82">
        <f t="shared" si="3"/>
        <v>1.5694619344039811</v>
      </c>
      <c r="K98" s="10">
        <v>1.0209999999999999</v>
      </c>
      <c r="L98" s="21">
        <v>184.0843476165098</v>
      </c>
      <c r="M98" s="21">
        <v>42.841170196748379</v>
      </c>
      <c r="N98" s="21">
        <v>924.60505762417085</v>
      </c>
      <c r="O98" s="21">
        <v>211.3197926000999</v>
      </c>
      <c r="P98" s="21">
        <v>8.2799849359171223</v>
      </c>
      <c r="Q98" s="31">
        <v>4.7392613468283713</v>
      </c>
      <c r="R98" s="31">
        <v>8.3011714300378632</v>
      </c>
      <c r="S98" s="31">
        <v>0.32732557628531933</v>
      </c>
      <c r="T98" s="31">
        <v>0.22302294461188416</v>
      </c>
      <c r="U98" s="23">
        <v>6.1522344945883697E-2</v>
      </c>
      <c r="V98" s="21">
        <v>3.422081218029879</v>
      </c>
      <c r="W98" s="21">
        <v>1.3979027108988273</v>
      </c>
      <c r="X98" s="31">
        <v>0.33456983044696353</v>
      </c>
    </row>
    <row r="99" spans="1:24" s="16" customFormat="1" x14ac:dyDescent="0.25">
      <c r="A99" s="54" t="s">
        <v>335</v>
      </c>
      <c r="B99" s="54"/>
      <c r="C99" s="10">
        <v>36</v>
      </c>
      <c r="D99" s="10" t="s">
        <v>44</v>
      </c>
      <c r="E99" s="15" t="s">
        <v>295</v>
      </c>
      <c r="F99" s="15"/>
      <c r="G99" s="15"/>
      <c r="H99" s="10">
        <v>0.115</v>
      </c>
      <c r="I99" s="18">
        <v>1980.9629960000002</v>
      </c>
      <c r="J99" s="82">
        <f t="shared" si="3"/>
        <v>0.2240401488351052</v>
      </c>
      <c r="K99" s="10">
        <v>1.0029999999999999</v>
      </c>
      <c r="L99" s="21">
        <v>195.8124965407672</v>
      </c>
      <c r="M99" s="21">
        <v>2.644645888017557</v>
      </c>
      <c r="N99" s="21">
        <v>63.607579364935816</v>
      </c>
      <c r="O99" s="21">
        <v>18.020854800006326</v>
      </c>
      <c r="P99" s="21">
        <v>1.4481596305065008</v>
      </c>
      <c r="Q99" s="31">
        <v>1.8515688371914081</v>
      </c>
      <c r="R99" s="31">
        <v>3.424504763322163</v>
      </c>
      <c r="S99" s="31">
        <v>1.290947046349508E-2</v>
      </c>
      <c r="T99" s="31">
        <v>0.01</v>
      </c>
      <c r="U99" s="23">
        <v>3.2489058638786518E-2</v>
      </c>
      <c r="V99" s="21">
        <v>1.0220674739204947</v>
      </c>
      <c r="W99" s="21">
        <v>1.1732757382623011</v>
      </c>
      <c r="X99" s="31">
        <v>0.17976139508473832</v>
      </c>
    </row>
    <row r="100" spans="1:24" s="16" customFormat="1" x14ac:dyDescent="0.25">
      <c r="A100" s="54" t="s">
        <v>334</v>
      </c>
      <c r="B100" s="54"/>
      <c r="C100" s="10">
        <v>70</v>
      </c>
      <c r="D100" s="10" t="s">
        <v>37</v>
      </c>
      <c r="E100" s="15" t="s">
        <v>295</v>
      </c>
      <c r="F100" s="15"/>
      <c r="G100" s="15"/>
      <c r="H100" s="10">
        <v>0.54700000000000004</v>
      </c>
      <c r="I100" s="18">
        <v>9963.8738720000001</v>
      </c>
      <c r="J100" s="82">
        <f t="shared" si="3"/>
        <v>1.1268801031440849</v>
      </c>
      <c r="K100" s="10">
        <v>1.016</v>
      </c>
      <c r="L100" s="21">
        <v>244.82682125205963</v>
      </c>
      <c r="M100" s="21">
        <v>329.25210397343335</v>
      </c>
      <c r="N100" s="21">
        <v>280.77156445207686</v>
      </c>
      <c r="O100" s="21">
        <v>217.89319366981994</v>
      </c>
      <c r="P100" s="21">
        <v>11.562955295411681</v>
      </c>
      <c r="Q100" s="31">
        <v>27.091831585033791</v>
      </c>
      <c r="R100" s="31">
        <v>4.439052707130223</v>
      </c>
      <c r="S100" s="31">
        <v>0.21163694932154331</v>
      </c>
      <c r="T100" s="31">
        <v>2.502796576186574E-2</v>
      </c>
      <c r="U100" s="23">
        <v>1.9480573280235461E-2</v>
      </c>
      <c r="V100" s="21">
        <v>2.8264999095990584</v>
      </c>
      <c r="W100" s="21">
        <v>0.42759860950610734</v>
      </c>
      <c r="X100" s="31">
        <v>0.50832605239902751</v>
      </c>
    </row>
    <row r="101" spans="1:24" s="16" customFormat="1" x14ac:dyDescent="0.25">
      <c r="A101" s="54" t="s">
        <v>333</v>
      </c>
      <c r="B101" s="54"/>
      <c r="C101" s="10">
        <v>23</v>
      </c>
      <c r="D101" s="10" t="s">
        <v>37</v>
      </c>
      <c r="E101" s="15" t="s">
        <v>295</v>
      </c>
      <c r="F101" s="15"/>
      <c r="G101" s="15"/>
      <c r="H101" s="10">
        <v>0.72099999999999997</v>
      </c>
      <c r="I101" s="18">
        <v>13624.709816000001</v>
      </c>
      <c r="J101" s="82">
        <f t="shared" si="3"/>
        <v>1.5409081447636281</v>
      </c>
      <c r="K101" s="10">
        <v>1.0189999999999999</v>
      </c>
      <c r="L101" s="21">
        <v>620.09573482359758</v>
      </c>
      <c r="M101" s="21">
        <v>29.766927420716979</v>
      </c>
      <c r="N101" s="21">
        <v>553.59558511055877</v>
      </c>
      <c r="O101" s="21">
        <v>79.440318565059712</v>
      </c>
      <c r="P101" s="21">
        <v>15.70176513929554</v>
      </c>
      <c r="Q101" s="31">
        <v>9.9496463725338327</v>
      </c>
      <c r="R101" s="31">
        <v>11.550167897713724</v>
      </c>
      <c r="S101" s="31">
        <v>6.735851444559729E-2</v>
      </c>
      <c r="T101" s="31">
        <v>9.9286491634062335E-2</v>
      </c>
      <c r="U101" s="23">
        <v>4.5608554754884498E-2</v>
      </c>
      <c r="V101" s="21">
        <v>8.2353286394046989</v>
      </c>
      <c r="W101" s="21">
        <v>3.833239858461309</v>
      </c>
      <c r="X101" s="31">
        <v>0.2465765619839615</v>
      </c>
    </row>
    <row r="102" spans="1:24" s="16" customFormat="1" x14ac:dyDescent="0.25">
      <c r="A102" s="54" t="s">
        <v>332</v>
      </c>
      <c r="B102" s="54"/>
      <c r="C102" s="10">
        <v>50</v>
      </c>
      <c r="D102" s="10" t="s">
        <v>37</v>
      </c>
      <c r="E102" s="15" t="s">
        <v>295</v>
      </c>
      <c r="F102" s="15"/>
      <c r="G102" s="15"/>
      <c r="H102" s="10">
        <v>0.32400000000000001</v>
      </c>
      <c r="I102" s="18" t="s">
        <v>13</v>
      </c>
      <c r="J102" s="23" t="s">
        <v>13</v>
      </c>
      <c r="K102" s="10">
        <v>1.014</v>
      </c>
      <c r="L102" s="21">
        <v>118.36798059003286</v>
      </c>
      <c r="M102" s="21">
        <v>21.433059299510976</v>
      </c>
      <c r="N102" s="21">
        <v>699.24791810364286</v>
      </c>
      <c r="O102" s="21">
        <v>112.81441752303751</v>
      </c>
      <c r="P102" s="21">
        <v>7.6024814456744814</v>
      </c>
      <c r="Q102" s="31">
        <v>1.967773423157646</v>
      </c>
      <c r="R102" s="31">
        <v>3.0199958533628828</v>
      </c>
      <c r="S102" s="31">
        <v>0.45850720417912127</v>
      </c>
      <c r="T102" s="31">
        <v>7.0353846678188336E-2</v>
      </c>
      <c r="U102" s="23">
        <v>7.3329985064660902E-2</v>
      </c>
      <c r="V102" s="21">
        <v>3.5535132485267185</v>
      </c>
      <c r="W102" s="21">
        <v>0.57887382005570132</v>
      </c>
      <c r="X102" s="31">
        <v>0.39070120893763555</v>
      </c>
    </row>
    <row r="103" spans="1:24" s="16" customFormat="1" x14ac:dyDescent="0.25">
      <c r="A103" s="54" t="s">
        <v>331</v>
      </c>
      <c r="B103" s="54"/>
      <c r="C103" s="10">
        <v>36</v>
      </c>
      <c r="D103" s="10" t="s">
        <v>37</v>
      </c>
      <c r="E103" s="15" t="s">
        <v>295</v>
      </c>
      <c r="F103" s="15"/>
      <c r="G103" s="15"/>
      <c r="H103" s="10">
        <v>0.37</v>
      </c>
      <c r="I103" s="18">
        <v>6080.6143519999996</v>
      </c>
      <c r="J103" s="82">
        <f>(I103/88.42)/100</f>
        <v>0.68769671477041383</v>
      </c>
      <c r="K103" s="10">
        <v>1.01</v>
      </c>
      <c r="L103" s="21">
        <v>204.5253660039096</v>
      </c>
      <c r="M103" s="21">
        <v>14.5064646878565</v>
      </c>
      <c r="N103" s="21">
        <v>210.47024484232682</v>
      </c>
      <c r="O103" s="21">
        <v>41.075259461999913</v>
      </c>
      <c r="P103" s="21">
        <v>9.0340285310845019</v>
      </c>
      <c r="Q103" s="31">
        <v>1.13427629356014</v>
      </c>
      <c r="R103" s="31">
        <v>2.0446714469995628</v>
      </c>
      <c r="S103" s="31">
        <v>6.8331818353344079E-2</v>
      </c>
      <c r="T103" s="31">
        <v>3.583798203282574E-2</v>
      </c>
      <c r="U103" s="23">
        <v>2.4959567427049419E-2</v>
      </c>
      <c r="V103" s="21">
        <v>3.1217581809601187</v>
      </c>
      <c r="W103" s="21">
        <v>0.97992582388735716</v>
      </c>
      <c r="X103" s="31">
        <v>0.36755702672240553</v>
      </c>
    </row>
    <row r="104" spans="1:24" s="16" customFormat="1" x14ac:dyDescent="0.25">
      <c r="A104" s="54" t="s">
        <v>330</v>
      </c>
      <c r="B104" s="54"/>
      <c r="C104" s="10">
        <v>28</v>
      </c>
      <c r="D104" s="10" t="s">
        <v>37</v>
      </c>
      <c r="E104" s="15" t="s">
        <v>295</v>
      </c>
      <c r="F104" s="15"/>
      <c r="G104" s="15"/>
      <c r="H104" s="10" t="s">
        <v>13</v>
      </c>
      <c r="I104" s="18" t="s">
        <v>13</v>
      </c>
      <c r="J104" s="23" t="s">
        <v>13</v>
      </c>
      <c r="K104" s="10">
        <v>1.0129999999999999</v>
      </c>
      <c r="L104" s="21">
        <v>459.20863589410965</v>
      </c>
      <c r="M104" s="21">
        <v>21.037641826738177</v>
      </c>
      <c r="N104" s="21">
        <v>571.0444163837908</v>
      </c>
      <c r="O104" s="21">
        <v>67.670541822115709</v>
      </c>
      <c r="P104" s="21">
        <v>4.7326087421569802</v>
      </c>
      <c r="Q104" s="31">
        <v>1.3552017865008739</v>
      </c>
      <c r="R104" s="31">
        <v>7.5647396883898219</v>
      </c>
      <c r="S104" s="31">
        <v>5.2520355783694087E-2</v>
      </c>
      <c r="T104" s="31">
        <v>3.3632505496769542E-2</v>
      </c>
      <c r="U104" s="23">
        <v>1.3386031486933639E-2</v>
      </c>
      <c r="V104" s="21">
        <v>10.067327555257076</v>
      </c>
      <c r="W104" s="21">
        <v>12.575380542664812</v>
      </c>
      <c r="X104" s="31">
        <v>0.34022872750218752</v>
      </c>
    </row>
    <row r="105" spans="1:24" s="16" customFormat="1" x14ac:dyDescent="0.25">
      <c r="A105" s="54" t="s">
        <v>329</v>
      </c>
      <c r="B105" s="54"/>
      <c r="C105" s="10">
        <v>28</v>
      </c>
      <c r="D105" s="10" t="s">
        <v>37</v>
      </c>
      <c r="E105" s="15" t="s">
        <v>295</v>
      </c>
      <c r="F105" s="15"/>
      <c r="G105" s="15"/>
      <c r="H105" s="10">
        <v>0.42199999999999999</v>
      </c>
      <c r="I105" s="18">
        <v>6038.5355840000002</v>
      </c>
      <c r="J105" s="82">
        <f t="shared" ref="J105:J114" si="4">(I105/88.42)/100</f>
        <v>0.68293774983035516</v>
      </c>
      <c r="K105" s="10">
        <v>1.0109999999999999</v>
      </c>
      <c r="L105" s="21">
        <v>145.75330514821442</v>
      </c>
      <c r="M105" s="21">
        <v>12.626878283963958</v>
      </c>
      <c r="N105" s="21">
        <v>650.01085268092879</v>
      </c>
      <c r="O105" s="21">
        <v>38.922787779210708</v>
      </c>
      <c r="P105" s="21">
        <v>4.6961566199682618</v>
      </c>
      <c r="Q105" s="31">
        <v>3.451903739953992</v>
      </c>
      <c r="R105" s="31">
        <v>2.3847696031634431</v>
      </c>
      <c r="S105" s="31">
        <v>4.1634558811105282E-2</v>
      </c>
      <c r="T105" s="31">
        <v>0.11129924080265795</v>
      </c>
      <c r="U105" s="23">
        <v>0.1319499106683269</v>
      </c>
      <c r="V105" s="21">
        <v>3.0613556530291586</v>
      </c>
      <c r="W105" s="21">
        <v>2.2512804528334094</v>
      </c>
      <c r="X105" s="31">
        <v>0.27287978975733751</v>
      </c>
    </row>
    <row r="106" spans="1:24" s="16" customFormat="1" x14ac:dyDescent="0.25">
      <c r="A106" s="54" t="s">
        <v>328</v>
      </c>
      <c r="B106" s="54"/>
      <c r="C106" s="10">
        <v>62</v>
      </c>
      <c r="D106" s="10" t="s">
        <v>44</v>
      </c>
      <c r="E106" s="15" t="s">
        <v>295</v>
      </c>
      <c r="F106" s="15"/>
      <c r="G106" s="15"/>
      <c r="H106" s="10">
        <v>0.61299999999999999</v>
      </c>
      <c r="I106" s="18">
        <v>20345.266088</v>
      </c>
      <c r="J106" s="82">
        <f t="shared" si="4"/>
        <v>2.3009801049536303</v>
      </c>
      <c r="K106" s="10">
        <v>1.018</v>
      </c>
      <c r="L106" s="21">
        <v>320.77642905570565</v>
      </c>
      <c r="M106" s="21">
        <v>37.785445308997573</v>
      </c>
      <c r="N106" s="21">
        <v>1097.4923755566188</v>
      </c>
      <c r="O106" s="21">
        <v>19.891849901248388</v>
      </c>
      <c r="P106" s="21">
        <v>21.930462465795443</v>
      </c>
      <c r="Q106" s="31">
        <v>42.234121885684594</v>
      </c>
      <c r="R106" s="31">
        <v>2.3786599789798628</v>
      </c>
      <c r="S106" s="31">
        <v>0.12360759317440169</v>
      </c>
      <c r="T106" s="31">
        <v>0.19988431543736415</v>
      </c>
      <c r="U106" s="23">
        <v>0.16831499654017049</v>
      </c>
      <c r="V106" s="21">
        <v>7.4128255346929395</v>
      </c>
      <c r="W106" s="21">
        <v>0.75047560585262318</v>
      </c>
      <c r="X106" s="31">
        <v>0.38569526863737352</v>
      </c>
    </row>
    <row r="107" spans="1:24" s="16" customFormat="1" x14ac:dyDescent="0.25">
      <c r="A107" s="54" t="s">
        <v>327</v>
      </c>
      <c r="B107" s="54"/>
      <c r="C107" s="10">
        <v>60</v>
      </c>
      <c r="D107" s="10" t="s">
        <v>37</v>
      </c>
      <c r="E107" s="15" t="s">
        <v>295</v>
      </c>
      <c r="F107" s="15"/>
      <c r="G107" s="15"/>
      <c r="H107" s="10">
        <v>0.80800000000000005</v>
      </c>
      <c r="I107" s="18">
        <v>9999.9377720000011</v>
      </c>
      <c r="J107" s="82">
        <f t="shared" si="4"/>
        <v>1.130958807057227</v>
      </c>
      <c r="K107" s="10">
        <v>1.0189999999999999</v>
      </c>
      <c r="L107" s="21">
        <v>296.26543920428765</v>
      </c>
      <c r="M107" s="21">
        <v>95.537463897593383</v>
      </c>
      <c r="N107" s="21">
        <v>377.72990131595884</v>
      </c>
      <c r="O107" s="21">
        <v>45.860219331527112</v>
      </c>
      <c r="P107" s="21">
        <v>6.2818909009077419</v>
      </c>
      <c r="Q107" s="31">
        <v>7.7112935091170121</v>
      </c>
      <c r="R107" s="31">
        <v>3.654172586224683</v>
      </c>
      <c r="S107" s="31">
        <v>3.6239276180100484E-2</v>
      </c>
      <c r="T107" s="31">
        <v>7.399474210119833E-2</v>
      </c>
      <c r="U107" s="23">
        <v>7.6993938937406303E-2</v>
      </c>
      <c r="V107" s="21">
        <v>2.2302616571598186</v>
      </c>
      <c r="W107" s="21">
        <v>5.0321919663231895</v>
      </c>
      <c r="X107" s="31">
        <v>0.22252893490598552</v>
      </c>
    </row>
    <row r="108" spans="1:24" s="16" customFormat="1" x14ac:dyDescent="0.25">
      <c r="A108" s="54" t="s">
        <v>326</v>
      </c>
      <c r="B108" s="54"/>
      <c r="C108" s="10">
        <v>44</v>
      </c>
      <c r="D108" s="10" t="s">
        <v>37</v>
      </c>
      <c r="E108" s="15" t="s">
        <v>295</v>
      </c>
      <c r="F108" s="15"/>
      <c r="G108" s="15"/>
      <c r="H108" s="10">
        <v>0.45300000000000001</v>
      </c>
      <c r="I108" s="18">
        <v>6266.9655920000005</v>
      </c>
      <c r="J108" s="82">
        <f t="shared" si="4"/>
        <v>0.70877240352861348</v>
      </c>
      <c r="K108" s="10">
        <v>1.012</v>
      </c>
      <c r="L108" s="21">
        <v>254.90916324886359</v>
      </c>
      <c r="M108" s="21">
        <v>16.811269449847739</v>
      </c>
      <c r="N108" s="21">
        <v>265.10317378594482</v>
      </c>
      <c r="O108" s="21">
        <v>8.9070629786449285</v>
      </c>
      <c r="P108" s="21">
        <v>4.4967367663004012</v>
      </c>
      <c r="Q108" s="31">
        <v>6.3393074151803717</v>
      </c>
      <c r="R108" s="31">
        <v>2.4505694767009629</v>
      </c>
      <c r="S108" s="31">
        <v>3.5899320469223089E-2</v>
      </c>
      <c r="T108" s="31">
        <v>1.5135710993712938E-2</v>
      </c>
      <c r="U108" s="23">
        <v>5.2516001446749304E-2</v>
      </c>
      <c r="V108" s="21">
        <v>2.1209232930243385</v>
      </c>
      <c r="W108" s="21">
        <v>0.64067409104905726</v>
      </c>
      <c r="X108" s="31">
        <v>0.14539247679997272</v>
      </c>
    </row>
    <row r="109" spans="1:24" s="16" customFormat="1" x14ac:dyDescent="0.25">
      <c r="A109" s="54" t="s">
        <v>325</v>
      </c>
      <c r="B109" s="54"/>
      <c r="C109" s="10">
        <v>38</v>
      </c>
      <c r="D109" s="10" t="s">
        <v>37</v>
      </c>
      <c r="E109" s="15" t="s">
        <v>295</v>
      </c>
      <c r="F109" s="15"/>
      <c r="G109" s="15"/>
      <c r="H109" s="10">
        <v>0.41299999999999998</v>
      </c>
      <c r="I109" s="18">
        <v>9080.2197440000018</v>
      </c>
      <c r="J109" s="82">
        <f t="shared" si="4"/>
        <v>1.0269418394028502</v>
      </c>
      <c r="K109" s="10">
        <v>1.0109999999999999</v>
      </c>
      <c r="L109" s="21">
        <v>383.05964535349165</v>
      </c>
      <c r="M109" s="21">
        <v>26.040069846446777</v>
      </c>
      <c r="N109" s="21">
        <v>374.18841295183881</v>
      </c>
      <c r="O109" s="21">
        <v>25.153438270890906</v>
      </c>
      <c r="P109" s="21">
        <v>7.4107375029013811</v>
      </c>
      <c r="Q109" s="31">
        <v>2.3695527853155522</v>
      </c>
      <c r="R109" s="31">
        <v>4.3981799177085632</v>
      </c>
      <c r="S109" s="31">
        <v>5.5874819911119075E-2</v>
      </c>
      <c r="T109" s="31">
        <v>6.1616637263334342E-2</v>
      </c>
      <c r="U109" s="23">
        <v>3.4111577689605335E-2</v>
      </c>
      <c r="V109" s="21">
        <v>2.7004583817324384</v>
      </c>
      <c r="W109" s="21">
        <v>1.7950878548705935</v>
      </c>
      <c r="X109" s="31">
        <v>0.41653340963131358</v>
      </c>
    </row>
    <row r="110" spans="1:24" s="16" customFormat="1" x14ac:dyDescent="0.25">
      <c r="A110" s="54" t="s">
        <v>324</v>
      </c>
      <c r="B110" s="54"/>
      <c r="C110" s="10">
        <v>50</v>
      </c>
      <c r="D110" s="10" t="s">
        <v>37</v>
      </c>
      <c r="E110" s="15" t="s">
        <v>308</v>
      </c>
      <c r="F110" s="15"/>
      <c r="G110" s="15"/>
      <c r="H110" s="10">
        <v>0.72399999999999998</v>
      </c>
      <c r="I110" s="18">
        <v>10577.019224</v>
      </c>
      <c r="J110" s="82">
        <f t="shared" si="4"/>
        <v>1.196224748247003</v>
      </c>
      <c r="K110" s="10">
        <v>1.0209999999999999</v>
      </c>
      <c r="L110" s="21">
        <v>306.75871453990959</v>
      </c>
      <c r="M110" s="21">
        <v>33.774236385684972</v>
      </c>
      <c r="N110" s="21">
        <v>770.40603853524487</v>
      </c>
      <c r="O110" s="21">
        <v>87.186422806826712</v>
      </c>
      <c r="P110" s="21">
        <v>5.3658990156562814</v>
      </c>
      <c r="Q110" s="31">
        <v>2.5544970352584917</v>
      </c>
      <c r="R110" s="31">
        <v>17.588565926848784</v>
      </c>
      <c r="S110" s="31">
        <v>0.50979606109688924</v>
      </c>
      <c r="T110" s="31">
        <v>0.15699167199157132</v>
      </c>
      <c r="U110" s="23">
        <v>2.8285206997714158E-2</v>
      </c>
      <c r="V110" s="21">
        <v>1.2850538915082343</v>
      </c>
      <c r="W110" s="21">
        <v>9.3398299300477898</v>
      </c>
      <c r="X110" s="31">
        <v>0.81808656717710748</v>
      </c>
    </row>
    <row r="111" spans="1:24" s="16" customFormat="1" x14ac:dyDescent="0.25">
      <c r="A111" s="54" t="s">
        <v>323</v>
      </c>
      <c r="B111" s="54"/>
      <c r="C111" s="10" t="s">
        <v>471</v>
      </c>
      <c r="D111" s="10" t="s">
        <v>37</v>
      </c>
      <c r="E111" s="15" t="s">
        <v>308</v>
      </c>
      <c r="F111" s="15"/>
      <c r="G111" s="15"/>
      <c r="H111" s="10">
        <v>0.73699999999999999</v>
      </c>
      <c r="I111" s="18">
        <v>14917.121888000001</v>
      </c>
      <c r="J111" s="82">
        <f t="shared" si="4"/>
        <v>1.6870755358516174</v>
      </c>
      <c r="K111" s="10">
        <v>1.0189999999999999</v>
      </c>
      <c r="L111" s="21">
        <v>345.6041885411957</v>
      </c>
      <c r="M111" s="21">
        <v>33.88154217240978</v>
      </c>
      <c r="N111" s="21">
        <v>944.50447781542084</v>
      </c>
      <c r="O111" s="21">
        <v>60.774493265809909</v>
      </c>
      <c r="P111" s="21">
        <v>10.120420914225202</v>
      </c>
      <c r="Q111" s="31">
        <v>9.8012409944311116</v>
      </c>
      <c r="R111" s="31">
        <v>6.7598268150352228</v>
      </c>
      <c r="S111" s="31">
        <v>0.32252907141478326</v>
      </c>
      <c r="T111" s="31">
        <v>1.2391907569448178E-2</v>
      </c>
      <c r="U111" s="23">
        <v>3.2349085987572121E-2</v>
      </c>
      <c r="V111" s="21">
        <v>1.1314143031446287</v>
      </c>
      <c r="W111" s="21">
        <v>5.5631369638072687</v>
      </c>
      <c r="X111" s="31">
        <v>0.55880534673556959</v>
      </c>
    </row>
    <row r="112" spans="1:24" s="16" customFormat="1" x14ac:dyDescent="0.25">
      <c r="A112" s="54" t="s">
        <v>322</v>
      </c>
      <c r="B112" s="54"/>
      <c r="C112" s="10">
        <v>52</v>
      </c>
      <c r="D112" s="10" t="s">
        <v>37</v>
      </c>
      <c r="E112" s="15" t="s">
        <v>308</v>
      </c>
      <c r="F112" s="15"/>
      <c r="G112" s="15"/>
      <c r="H112" s="10">
        <v>0.50900000000000001</v>
      </c>
      <c r="I112" s="18">
        <v>8605.3319960000008</v>
      </c>
      <c r="J112" s="82">
        <f t="shared" si="4"/>
        <v>0.97323365709115595</v>
      </c>
      <c r="K112" s="10">
        <v>1.014</v>
      </c>
      <c r="L112" s="21">
        <v>482.5932798472636</v>
      </c>
      <c r="M112" s="21">
        <v>18.714947969099857</v>
      </c>
      <c r="N112" s="21">
        <v>510.19907728362881</v>
      </c>
      <c r="O112" s="21">
        <v>131.84883895275411</v>
      </c>
      <c r="P112" s="21">
        <v>6.1386811377418411</v>
      </c>
      <c r="Q112" s="31">
        <v>0.71525966376252403</v>
      </c>
      <c r="R112" s="31">
        <v>8.451550955763123</v>
      </c>
      <c r="S112" s="31">
        <v>0.11165158790615129</v>
      </c>
      <c r="T112" s="31">
        <v>2.3510689027587739E-2</v>
      </c>
      <c r="U112" s="23">
        <v>4.7462340327310497E-2</v>
      </c>
      <c r="V112" s="21">
        <v>0.88568180131953667</v>
      </c>
      <c r="W112" s="21">
        <v>7.6270959076088491</v>
      </c>
      <c r="X112" s="31">
        <v>0.49966618308303151</v>
      </c>
    </row>
    <row r="113" spans="1:24" s="16" customFormat="1" x14ac:dyDescent="0.25">
      <c r="A113" s="54" t="s">
        <v>321</v>
      </c>
      <c r="B113" s="54"/>
      <c r="C113" s="10">
        <v>60</v>
      </c>
      <c r="D113" s="10" t="s">
        <v>44</v>
      </c>
      <c r="E113" s="15" t="s">
        <v>308</v>
      </c>
      <c r="F113" s="15"/>
      <c r="G113" s="15"/>
      <c r="H113" s="10">
        <v>0.74</v>
      </c>
      <c r="I113" s="18">
        <v>20026.672112</v>
      </c>
      <c r="J113" s="82">
        <f t="shared" si="4"/>
        <v>2.2649482144311239</v>
      </c>
      <c r="K113" s="10">
        <v>1.0229999999999999</v>
      </c>
      <c r="L113" s="21">
        <v>488.04410561705163</v>
      </c>
      <c r="M113" s="21">
        <v>47.186049746568173</v>
      </c>
      <c r="N113" s="21">
        <v>2515.563331167943</v>
      </c>
      <c r="O113" s="21">
        <v>65.873494562137907</v>
      </c>
      <c r="P113" s="21">
        <v>29.817584918800641</v>
      </c>
      <c r="Q113" s="31">
        <v>16.21835740124623</v>
      </c>
      <c r="R113" s="31">
        <v>18.963800389002742</v>
      </c>
      <c r="S113" s="31">
        <v>0.11404935653469507</v>
      </c>
      <c r="T113" s="31">
        <v>8.2535146319285754E-2</v>
      </c>
      <c r="U113" s="23">
        <v>0.11617182195783571</v>
      </c>
      <c r="V113" s="21">
        <v>2.4247379842798384</v>
      </c>
      <c r="W113" s="21">
        <v>192.02395573460808</v>
      </c>
      <c r="X113" s="31">
        <v>0.20700994219701951</v>
      </c>
    </row>
    <row r="114" spans="1:24" s="16" customFormat="1" x14ac:dyDescent="0.25">
      <c r="A114" s="54" t="s">
        <v>320</v>
      </c>
      <c r="B114" s="54"/>
      <c r="C114" s="10">
        <v>28</v>
      </c>
      <c r="D114" s="10" t="s">
        <v>37</v>
      </c>
      <c r="E114" s="15" t="s">
        <v>308</v>
      </c>
      <c r="F114" s="15"/>
      <c r="G114" s="15"/>
      <c r="H114" s="10">
        <v>0.91300000000000003</v>
      </c>
      <c r="I114" s="18">
        <v>19094.932784000001</v>
      </c>
      <c r="J114" s="82">
        <f t="shared" si="4"/>
        <v>2.1595716788057002</v>
      </c>
      <c r="K114" s="10">
        <v>1.0269999999999999</v>
      </c>
      <c r="L114" s="21">
        <v>390.12348780161369</v>
      </c>
      <c r="M114" s="21">
        <v>34.401806312008574</v>
      </c>
      <c r="N114" s="21">
        <v>787.10221921506081</v>
      </c>
      <c r="O114" s="21">
        <v>97.896202391941699</v>
      </c>
      <c r="P114" s="21">
        <v>12.493618472196818</v>
      </c>
      <c r="Q114" s="31">
        <v>36.155058247476994</v>
      </c>
      <c r="R114" s="31">
        <v>18.606714708109465</v>
      </c>
      <c r="S114" s="31">
        <v>0.22953489791950527</v>
      </c>
      <c r="T114" s="31">
        <v>0.11901937205336235</v>
      </c>
      <c r="U114" s="23">
        <v>0.37768661730725012</v>
      </c>
      <c r="V114" s="21">
        <v>2.7280198756835383</v>
      </c>
      <c r="W114" s="21">
        <v>18.278480279904951</v>
      </c>
      <c r="X114" s="31">
        <v>1.7733185619859557</v>
      </c>
    </row>
    <row r="115" spans="1:24" s="16" customFormat="1" x14ac:dyDescent="0.25">
      <c r="A115" s="54" t="s">
        <v>319</v>
      </c>
      <c r="B115" s="54"/>
      <c r="C115" s="10">
        <v>28</v>
      </c>
      <c r="D115" s="10" t="s">
        <v>44</v>
      </c>
      <c r="E115" s="15" t="s">
        <v>308</v>
      </c>
      <c r="F115" s="15"/>
      <c r="G115" s="15"/>
      <c r="H115" s="10">
        <v>0.77</v>
      </c>
      <c r="I115" s="18" t="s">
        <v>13</v>
      </c>
      <c r="J115" s="23" t="s">
        <v>13</v>
      </c>
      <c r="K115" s="10">
        <v>1.0209999999999999</v>
      </c>
      <c r="L115" s="21">
        <v>527.0853226627396</v>
      </c>
      <c r="M115" s="21">
        <v>47.233925477983774</v>
      </c>
      <c r="N115" s="21">
        <v>1267.1974862521308</v>
      </c>
      <c r="O115" s="21">
        <v>288.07752867332192</v>
      </c>
      <c r="P115" s="21">
        <v>13.089857735739381</v>
      </c>
      <c r="Q115" s="31">
        <v>3.8619668716030322</v>
      </c>
      <c r="R115" s="31">
        <v>20.041350364657383</v>
      </c>
      <c r="S115" s="31">
        <v>0.22454623430676529</v>
      </c>
      <c r="T115" s="31">
        <v>5.109726705087074E-2</v>
      </c>
      <c r="U115" s="23">
        <v>0.1633313008296183</v>
      </c>
      <c r="V115" s="21">
        <v>1.4364897599324906</v>
      </c>
      <c r="W115" s="21">
        <v>3.3109547683008689</v>
      </c>
      <c r="X115" s="31">
        <v>1.5112879181100376</v>
      </c>
    </row>
    <row r="116" spans="1:24" s="16" customFormat="1" x14ac:dyDescent="0.25">
      <c r="A116" s="54" t="s">
        <v>318</v>
      </c>
      <c r="B116" s="54"/>
      <c r="C116" s="10">
        <v>20</v>
      </c>
      <c r="D116" s="10" t="s">
        <v>44</v>
      </c>
      <c r="E116" s="15" t="s">
        <v>308</v>
      </c>
      <c r="F116" s="15"/>
      <c r="G116" s="15"/>
      <c r="H116" s="10" t="s">
        <v>13</v>
      </c>
      <c r="I116" s="18" t="s">
        <v>13</v>
      </c>
      <c r="J116" s="23" t="s">
        <v>13</v>
      </c>
      <c r="K116" s="10">
        <v>1.018</v>
      </c>
      <c r="L116" s="21">
        <v>260.37957627412959</v>
      </c>
      <c r="M116" s="21">
        <v>16.523808229611998</v>
      </c>
      <c r="N116" s="21">
        <v>534.20347863294285</v>
      </c>
      <c r="O116" s="21">
        <v>58.619482446030119</v>
      </c>
      <c r="P116" s="21">
        <v>6.1928971294221213</v>
      </c>
      <c r="Q116" s="31">
        <v>14.318330230834331</v>
      </c>
      <c r="R116" s="31">
        <v>14.307565437566083</v>
      </c>
      <c r="S116" s="31">
        <v>0.21137331738917728</v>
      </c>
      <c r="T116" s="31">
        <v>1.7683943078836736E-2</v>
      </c>
      <c r="U116" s="23">
        <v>3.9664372095873299E-2</v>
      </c>
      <c r="V116" s="21">
        <v>6.1843764908709584</v>
      </c>
      <c r="W116" s="21">
        <v>0.5932907791006633</v>
      </c>
      <c r="X116" s="31">
        <v>0.62740586078642147</v>
      </c>
    </row>
    <row r="117" spans="1:24" s="16" customFormat="1" x14ac:dyDescent="0.25">
      <c r="A117" s="54" t="s">
        <v>317</v>
      </c>
      <c r="B117" s="54"/>
      <c r="C117" s="10">
        <v>20</v>
      </c>
      <c r="D117" s="10" t="s">
        <v>37</v>
      </c>
      <c r="E117" s="15" t="s">
        <v>308</v>
      </c>
      <c r="F117" s="15"/>
      <c r="G117" s="15"/>
      <c r="H117" s="10">
        <v>0.73199999999999998</v>
      </c>
      <c r="I117" s="18">
        <v>10228.36778</v>
      </c>
      <c r="J117" s="82">
        <f>(I117/88.42)/100</f>
        <v>1.1567934607554853</v>
      </c>
      <c r="K117" s="10">
        <v>1.016</v>
      </c>
      <c r="L117" s="21">
        <v>477.00747305735365</v>
      </c>
      <c r="M117" s="21">
        <v>17.427479920518557</v>
      </c>
      <c r="N117" s="21">
        <v>568.99408489874088</v>
      </c>
      <c r="O117" s="21">
        <v>109.04604480329689</v>
      </c>
      <c r="P117" s="21">
        <v>20.978958015861238</v>
      </c>
      <c r="Q117" s="31">
        <v>11.465998858647291</v>
      </c>
      <c r="R117" s="31">
        <v>42.267840706849782</v>
      </c>
      <c r="S117" s="31">
        <v>0.53440585331151524</v>
      </c>
      <c r="T117" s="31">
        <v>0.18977145560788392</v>
      </c>
      <c r="U117" s="23">
        <v>0.1155712260375763</v>
      </c>
      <c r="V117" s="21">
        <v>3.7183042911895385</v>
      </c>
      <c r="W117" s="21">
        <v>70.496374963665289</v>
      </c>
      <c r="X117" s="31">
        <v>0.93328431122343747</v>
      </c>
    </row>
    <row r="118" spans="1:24" s="16" customFormat="1" x14ac:dyDescent="0.25">
      <c r="A118" s="54" t="s">
        <v>316</v>
      </c>
      <c r="B118" s="54"/>
      <c r="C118" s="10">
        <v>44</v>
      </c>
      <c r="D118" s="10" t="s">
        <v>37</v>
      </c>
      <c r="E118" s="15" t="s">
        <v>308</v>
      </c>
      <c r="F118" s="15"/>
      <c r="G118" s="15"/>
      <c r="H118" s="10">
        <v>0.192</v>
      </c>
      <c r="I118" s="18">
        <v>3201.238832</v>
      </c>
      <c r="J118" s="82">
        <f>(I118/88.42)/100</f>
        <v>0.36204917801402398</v>
      </c>
      <c r="K118" s="10">
        <v>1.0049999999999999</v>
      </c>
      <c r="L118" s="21">
        <v>91.517257405025418</v>
      </c>
      <c r="M118" s="21">
        <v>5.4247821721103575</v>
      </c>
      <c r="N118" s="21">
        <v>217.67293041199682</v>
      </c>
      <c r="O118" s="21">
        <v>15.520101622511067</v>
      </c>
      <c r="P118" s="21">
        <v>3.1114161219627414</v>
      </c>
      <c r="Q118" s="31">
        <v>4.9638155402042718</v>
      </c>
      <c r="R118" s="31">
        <v>3.7109513425349032</v>
      </c>
      <c r="S118" s="31">
        <v>0.23148166587286129</v>
      </c>
      <c r="T118" s="31">
        <v>2.1281973470743738E-2</v>
      </c>
      <c r="U118" s="23">
        <v>2.0452125819896205E-2</v>
      </c>
      <c r="V118" s="21">
        <v>0.56531043796398461</v>
      </c>
      <c r="W118" s="21">
        <v>1.4862384007710614</v>
      </c>
      <c r="X118" s="31">
        <v>0.2086732594037275</v>
      </c>
    </row>
    <row r="119" spans="1:24" s="16" customFormat="1" x14ac:dyDescent="0.25">
      <c r="A119" s="54" t="s">
        <v>315</v>
      </c>
      <c r="B119" s="54"/>
      <c r="C119" s="10">
        <v>55</v>
      </c>
      <c r="D119" s="10" t="s">
        <v>37</v>
      </c>
      <c r="E119" s="15" t="s">
        <v>308</v>
      </c>
      <c r="F119" s="15"/>
      <c r="G119" s="15"/>
      <c r="H119" s="10">
        <v>0.60599999999999998</v>
      </c>
      <c r="I119" s="18">
        <v>8809.7194039999995</v>
      </c>
      <c r="J119" s="82">
        <f>(I119/88.42)/100</f>
        <v>0.99634917484731955</v>
      </c>
      <c r="K119" s="10">
        <v>1.016</v>
      </c>
      <c r="L119" s="21">
        <v>765.16593879598361</v>
      </c>
      <c r="M119" s="21">
        <v>102.79933617705119</v>
      </c>
      <c r="N119" s="21">
        <v>584.1366444229908</v>
      </c>
      <c r="O119" s="21">
        <v>143.99397094321972</v>
      </c>
      <c r="P119" s="21">
        <v>11.365157952881638</v>
      </c>
      <c r="Q119" s="31">
        <v>5.3698134826375323</v>
      </c>
      <c r="R119" s="31">
        <v>7.140803925903243</v>
      </c>
      <c r="S119" s="31">
        <v>0.55969063239374128</v>
      </c>
      <c r="T119" s="31">
        <v>5.5276174951091939E-2</v>
      </c>
      <c r="U119" s="23">
        <v>4.053578999590364E-2</v>
      </c>
      <c r="V119" s="21">
        <v>5.2126885039568194</v>
      </c>
      <c r="W119" s="21">
        <v>31.025740228189292</v>
      </c>
      <c r="X119" s="31">
        <v>0.43792718626707555</v>
      </c>
    </row>
    <row r="120" spans="1:24" s="16" customFormat="1" x14ac:dyDescent="0.25">
      <c r="A120" s="54" t="s">
        <v>314</v>
      </c>
      <c r="B120" s="54"/>
      <c r="C120" s="10">
        <v>43</v>
      </c>
      <c r="D120" s="10" t="s">
        <v>37</v>
      </c>
      <c r="E120" s="15" t="s">
        <v>308</v>
      </c>
      <c r="F120" s="15"/>
      <c r="G120" s="15"/>
      <c r="H120" s="10">
        <v>0.86</v>
      </c>
      <c r="I120" s="18">
        <v>20922.339103999999</v>
      </c>
      <c r="J120" s="82">
        <f>(I120/88.42)/100</f>
        <v>2.3662450920606197</v>
      </c>
      <c r="K120" s="10">
        <v>1.0249999999999999</v>
      </c>
      <c r="L120" s="21">
        <v>237.93280347491762</v>
      </c>
      <c r="M120" s="21">
        <v>55.574659997927974</v>
      </c>
      <c r="N120" s="21">
        <v>940.41149433453882</v>
      </c>
      <c r="O120" s="21">
        <v>96.542587746626708</v>
      </c>
      <c r="P120" s="21">
        <v>16.27267638110148</v>
      </c>
      <c r="Q120" s="31">
        <v>49.719726111212388</v>
      </c>
      <c r="R120" s="31">
        <v>5.9289445531463825</v>
      </c>
      <c r="S120" s="31">
        <v>0.43491373277398526</v>
      </c>
      <c r="T120" s="31">
        <v>1.0123791950755459E-2</v>
      </c>
      <c r="U120" s="23">
        <v>3.0922912669901739E-2</v>
      </c>
      <c r="V120" s="21">
        <v>10.572827574139819</v>
      </c>
      <c r="W120" s="21">
        <v>45.902783433674088</v>
      </c>
      <c r="X120" s="31">
        <v>0.56418693311919754</v>
      </c>
    </row>
    <row r="121" spans="1:24" s="16" customFormat="1" x14ac:dyDescent="0.25">
      <c r="A121" s="54" t="s">
        <v>313</v>
      </c>
      <c r="B121" s="54"/>
      <c r="C121" s="10">
        <v>68</v>
      </c>
      <c r="D121" s="10" t="s">
        <v>37</v>
      </c>
      <c r="E121" s="15" t="s">
        <v>308</v>
      </c>
      <c r="F121" s="15"/>
      <c r="G121" s="15"/>
      <c r="H121" s="10">
        <v>0.75700000000000001</v>
      </c>
      <c r="I121" s="18" t="s">
        <v>13</v>
      </c>
      <c r="J121" s="23" t="s">
        <v>13</v>
      </c>
      <c r="K121" s="10">
        <v>1.0209999999999999</v>
      </c>
      <c r="L121" s="21">
        <v>220.52609079857561</v>
      </c>
      <c r="M121" s="21">
        <v>21.666248309513776</v>
      </c>
      <c r="N121" s="21">
        <v>1096.9441341608767</v>
      </c>
      <c r="O121" s="21">
        <v>22.52120754391251</v>
      </c>
      <c r="P121" s="21">
        <v>21.794008452975042</v>
      </c>
      <c r="Q121" s="31">
        <v>32.874726016481191</v>
      </c>
      <c r="R121" s="31">
        <v>6.3250718448043628</v>
      </c>
      <c r="S121" s="31">
        <v>0.12371249899083508</v>
      </c>
      <c r="T121" s="31">
        <v>0.53024922136981212</v>
      </c>
      <c r="U121" s="23">
        <v>0.24307597530027208</v>
      </c>
      <c r="V121" s="21">
        <v>7.7718603080145989</v>
      </c>
      <c r="W121" s="21">
        <v>93.910297978927687</v>
      </c>
      <c r="X121" s="31">
        <v>0.75894803909810749</v>
      </c>
    </row>
    <row r="122" spans="1:24" s="16" customFormat="1" x14ac:dyDescent="0.25">
      <c r="A122" s="54" t="s">
        <v>312</v>
      </c>
      <c r="B122" s="54"/>
      <c r="C122" s="10">
        <v>47</v>
      </c>
      <c r="D122" s="10" t="s">
        <v>37</v>
      </c>
      <c r="E122" s="15" t="s">
        <v>308</v>
      </c>
      <c r="F122" s="15"/>
      <c r="G122" s="15"/>
      <c r="H122" s="10">
        <v>0.46700000000000003</v>
      </c>
      <c r="I122" s="18">
        <v>8232.6379519999991</v>
      </c>
      <c r="J122" s="82">
        <f t="shared" ref="J122:J129" si="5">(I122/88.42)/100</f>
        <v>0.93108323365754342</v>
      </c>
      <c r="K122" s="10">
        <v>1.016</v>
      </c>
      <c r="L122" s="21">
        <v>3145.9249430066811</v>
      </c>
      <c r="M122" s="21">
        <v>17.483428287001438</v>
      </c>
      <c r="N122" s="21">
        <v>452.42874232356684</v>
      </c>
      <c r="O122" s="21">
        <v>98.080024294470704</v>
      </c>
      <c r="P122" s="21">
        <v>13.03102293283832</v>
      </c>
      <c r="Q122" s="31">
        <v>29.855215297208989</v>
      </c>
      <c r="R122" s="31">
        <v>4.3298071840585433</v>
      </c>
      <c r="S122" s="31">
        <v>0.39126903150655323</v>
      </c>
      <c r="T122" s="31">
        <v>7.6674724248752532E-2</v>
      </c>
      <c r="U122" s="23">
        <v>0.1018976248915977</v>
      </c>
      <c r="V122" s="21">
        <v>4.6383199270244386</v>
      </c>
      <c r="W122" s="21">
        <v>22.075000165381489</v>
      </c>
      <c r="X122" s="31">
        <v>1.6116251464099596</v>
      </c>
    </row>
    <row r="123" spans="1:24" s="16" customFormat="1" x14ac:dyDescent="0.25">
      <c r="A123" s="54" t="s">
        <v>311</v>
      </c>
      <c r="B123" s="54"/>
      <c r="C123" s="10">
        <v>25</v>
      </c>
      <c r="D123" s="10" t="s">
        <v>37</v>
      </c>
      <c r="E123" s="15" t="s">
        <v>308</v>
      </c>
      <c r="F123" s="15"/>
      <c r="G123" s="15"/>
      <c r="H123" s="10">
        <v>0.85399999999999998</v>
      </c>
      <c r="I123" s="18">
        <v>20056.729579999999</v>
      </c>
      <c r="J123" s="82">
        <f t="shared" si="5"/>
        <v>2.2683476114001357</v>
      </c>
      <c r="K123" s="10">
        <v>1.026</v>
      </c>
      <c r="L123" s="21">
        <v>524.96522302618962</v>
      </c>
      <c r="M123" s="21">
        <v>39.352666631038971</v>
      </c>
      <c r="N123" s="21">
        <v>359.98803121125684</v>
      </c>
      <c r="O123" s="21">
        <v>150.4684678165157</v>
      </c>
      <c r="P123" s="21">
        <v>15.553623635123499</v>
      </c>
      <c r="Q123" s="31">
        <v>45.129171230293395</v>
      </c>
      <c r="R123" s="31">
        <v>9.660359233562982</v>
      </c>
      <c r="S123" s="31">
        <v>0.17148936987248309</v>
      </c>
      <c r="T123" s="31">
        <v>8.5278727062432155E-2</v>
      </c>
      <c r="U123" s="23">
        <v>7.1879805498397509E-2</v>
      </c>
      <c r="V123" s="21">
        <v>5.6306328174844191</v>
      </c>
      <c r="W123" s="21">
        <v>19.208692619586429</v>
      </c>
      <c r="X123" s="31">
        <v>1.3506905781444316</v>
      </c>
    </row>
    <row r="124" spans="1:24" s="16" customFormat="1" x14ac:dyDescent="0.25">
      <c r="A124" s="54" t="s">
        <v>310</v>
      </c>
      <c r="B124" s="54"/>
      <c r="C124" s="10">
        <v>72</v>
      </c>
      <c r="D124" s="10" t="s">
        <v>37</v>
      </c>
      <c r="E124" s="15" t="s">
        <v>308</v>
      </c>
      <c r="F124" s="15"/>
      <c r="G124" s="15"/>
      <c r="H124" s="10">
        <v>0.64</v>
      </c>
      <c r="I124" s="18">
        <v>11586.901220000002</v>
      </c>
      <c r="J124" s="82">
        <f t="shared" si="5"/>
        <v>1.3104389527256279</v>
      </c>
      <c r="K124" s="10">
        <v>1.016</v>
      </c>
      <c r="L124" s="21">
        <v>403.20584683254566</v>
      </c>
      <c r="M124" s="21">
        <v>15.437022205990438</v>
      </c>
      <c r="N124" s="21">
        <v>549.0929702815788</v>
      </c>
      <c r="O124" s="21">
        <v>32.246102590392908</v>
      </c>
      <c r="P124" s="21">
        <v>9.3019815217591013</v>
      </c>
      <c r="Q124" s="31">
        <v>5.679910986607732</v>
      </c>
      <c r="R124" s="31">
        <v>6.9584072578964431</v>
      </c>
      <c r="S124" s="31">
        <v>9.9737908438524869E-2</v>
      </c>
      <c r="T124" s="31">
        <v>9.3286125374730133E-2</v>
      </c>
      <c r="U124" s="23">
        <v>2.5412845573337482E-2</v>
      </c>
      <c r="V124" s="21">
        <v>4.4882310002710781</v>
      </c>
      <c r="W124" s="21">
        <v>22.76939384358969</v>
      </c>
      <c r="X124" s="31">
        <v>0.3706356502782735</v>
      </c>
    </row>
    <row r="125" spans="1:24" s="16" customFormat="1" x14ac:dyDescent="0.25">
      <c r="A125" s="54" t="s">
        <v>309</v>
      </c>
      <c r="B125" s="54"/>
      <c r="C125" s="10">
        <v>40</v>
      </c>
      <c r="D125" s="10" t="s">
        <v>37</v>
      </c>
      <c r="E125" s="15" t="s">
        <v>308</v>
      </c>
      <c r="F125" s="15"/>
      <c r="G125" s="15"/>
      <c r="H125" s="10">
        <v>0.81499999999999995</v>
      </c>
      <c r="I125" s="18">
        <v>10595.046956</v>
      </c>
      <c r="J125" s="82">
        <f t="shared" si="5"/>
        <v>1.1982636231621806</v>
      </c>
      <c r="K125" s="10">
        <v>1.0189999999999999</v>
      </c>
      <c r="L125" s="21">
        <v>222.99357007629962</v>
      </c>
      <c r="M125" s="21">
        <v>33.718480062643778</v>
      </c>
      <c r="N125" s="21">
        <v>225.64800204722684</v>
      </c>
      <c r="O125" s="21">
        <v>23.29451679882531</v>
      </c>
      <c r="P125" s="21">
        <v>4.9757426794603612</v>
      </c>
      <c r="Q125" s="31">
        <v>8.3162921886833114</v>
      </c>
      <c r="R125" s="31">
        <v>4.6422657574373831</v>
      </c>
      <c r="S125" s="31">
        <v>5.3470490435290681E-2</v>
      </c>
      <c r="T125" s="31">
        <v>1.227631415967274E-2</v>
      </c>
      <c r="U125" s="23">
        <v>2.1055520698198757E-2</v>
      </c>
      <c r="V125" s="21">
        <v>5.9441385481639983</v>
      </c>
      <c r="W125" s="21">
        <v>2.925861325906189</v>
      </c>
      <c r="X125" s="31">
        <v>0.1301538290959211</v>
      </c>
    </row>
    <row r="126" spans="1:24" s="16" customFormat="1" x14ac:dyDescent="0.25">
      <c r="A126" s="54" t="s">
        <v>307</v>
      </c>
      <c r="B126" s="54"/>
      <c r="C126" s="10">
        <v>36</v>
      </c>
      <c r="D126" s="10" t="s">
        <v>37</v>
      </c>
      <c r="E126" s="15" t="s">
        <v>295</v>
      </c>
      <c r="F126" s="15"/>
      <c r="G126" s="15"/>
      <c r="H126" s="10">
        <v>0.83099999999999996</v>
      </c>
      <c r="I126" s="18">
        <v>11689.094924000001</v>
      </c>
      <c r="J126" s="82">
        <f t="shared" si="5"/>
        <v>1.3219967116037097</v>
      </c>
      <c r="K126" s="10">
        <v>1.02</v>
      </c>
      <c r="L126" s="21">
        <v>646.90858772272566</v>
      </c>
      <c r="M126" s="21">
        <v>37.440678623687177</v>
      </c>
      <c r="N126" s="21">
        <v>191.57512666173602</v>
      </c>
      <c r="O126" s="21">
        <v>114.8350331936215</v>
      </c>
      <c r="P126" s="21">
        <v>7.1134757045214814</v>
      </c>
      <c r="Q126" s="31">
        <v>1.608765615026162</v>
      </c>
      <c r="R126" s="31">
        <v>13.883765842854602</v>
      </c>
      <c r="S126" s="31">
        <v>6.2637982093454683E-2</v>
      </c>
      <c r="T126" s="31">
        <v>4.4886460773115734E-2</v>
      </c>
      <c r="U126" s="23">
        <v>3.3959121721518659E-2</v>
      </c>
      <c r="V126" s="21">
        <v>2.8459677621307984</v>
      </c>
      <c r="W126" s="21">
        <v>1.1679106110347495</v>
      </c>
      <c r="X126" s="31">
        <v>0.94289173461743947</v>
      </c>
    </row>
    <row r="127" spans="1:24" s="16" customFormat="1" x14ac:dyDescent="0.25">
      <c r="A127" s="54" t="s">
        <v>306</v>
      </c>
      <c r="B127" s="54"/>
      <c r="C127" s="10">
        <v>44</v>
      </c>
      <c r="D127" s="10" t="s">
        <v>37</v>
      </c>
      <c r="E127" s="15" t="s">
        <v>295</v>
      </c>
      <c r="F127" s="15"/>
      <c r="G127" s="15"/>
      <c r="H127" s="10">
        <v>0.85599999999999998</v>
      </c>
      <c r="I127" s="18">
        <v>6958.2536120000004</v>
      </c>
      <c r="J127" s="82">
        <f t="shared" si="5"/>
        <v>0.786954717484732</v>
      </c>
      <c r="K127" s="10">
        <v>1.0189999999999999</v>
      </c>
      <c r="L127" s="21">
        <v>226.72883030900761</v>
      </c>
      <c r="M127" s="21">
        <v>10.342875523219519</v>
      </c>
      <c r="N127" s="21">
        <v>173.27155486217364</v>
      </c>
      <c r="O127" s="21">
        <v>15.342715624208388</v>
      </c>
      <c r="P127" s="21">
        <v>8.0888574793326011</v>
      </c>
      <c r="Q127" s="31">
        <v>8.1723951021493519</v>
      </c>
      <c r="R127" s="31">
        <v>1.857656477115039</v>
      </c>
      <c r="S127" s="31">
        <v>2.1646281188460684E-2</v>
      </c>
      <c r="T127" s="31">
        <v>2.538861250670214E-2</v>
      </c>
      <c r="U127" s="23">
        <v>3.3924333890632499E-2</v>
      </c>
      <c r="V127" s="21">
        <v>7.4380622364055595</v>
      </c>
      <c r="W127" s="21">
        <v>5.2220996267618087</v>
      </c>
      <c r="X127" s="31">
        <v>0.26697981934329951</v>
      </c>
    </row>
    <row r="128" spans="1:24" s="16" customFormat="1" x14ac:dyDescent="0.25">
      <c r="A128" s="54" t="s">
        <v>305</v>
      </c>
      <c r="B128" s="54"/>
      <c r="C128" s="10">
        <v>39</v>
      </c>
      <c r="D128" s="10" t="s">
        <v>44</v>
      </c>
      <c r="E128" s="15" t="s">
        <v>295</v>
      </c>
      <c r="F128" s="15"/>
      <c r="G128" s="15"/>
      <c r="H128" s="10">
        <v>0.55900000000000005</v>
      </c>
      <c r="I128" s="18">
        <v>11953.588832000001</v>
      </c>
      <c r="J128" s="82">
        <f t="shared" si="5"/>
        <v>1.3519100692151098</v>
      </c>
      <c r="K128" s="10">
        <v>1.014</v>
      </c>
      <c r="L128" s="21">
        <v>201.29315828043161</v>
      </c>
      <c r="M128" s="21">
        <v>10.452966408761156</v>
      </c>
      <c r="N128" s="21">
        <v>260.03571110985484</v>
      </c>
      <c r="O128" s="21">
        <v>60.289148626147707</v>
      </c>
      <c r="P128" s="21">
        <v>6.7501743054649213</v>
      </c>
      <c r="Q128" s="31">
        <v>2.1687599316883319</v>
      </c>
      <c r="R128" s="31">
        <v>1.067946536982419</v>
      </c>
      <c r="S128" s="31">
        <v>5.116148473347229E-2</v>
      </c>
      <c r="T128" s="31">
        <v>1.2528754123037941E-2</v>
      </c>
      <c r="U128" s="23">
        <v>3.6267491132749637E-2</v>
      </c>
      <c r="V128" s="21">
        <v>6.7656483404665391</v>
      </c>
      <c r="W128" s="21">
        <v>2.2452366068938292</v>
      </c>
      <c r="X128" s="31">
        <v>0.32288472304571353</v>
      </c>
    </row>
    <row r="129" spans="1:24" s="16" customFormat="1" x14ac:dyDescent="0.25">
      <c r="A129" s="54" t="s">
        <v>304</v>
      </c>
      <c r="B129" s="54"/>
      <c r="C129" s="10">
        <v>58</v>
      </c>
      <c r="D129" s="10" t="s">
        <v>37</v>
      </c>
      <c r="E129" s="15" t="s">
        <v>295</v>
      </c>
      <c r="F129" s="15"/>
      <c r="G129" s="15"/>
      <c r="H129" s="10">
        <v>0.68899999999999995</v>
      </c>
      <c r="I129" s="18">
        <v>11583.114868000001</v>
      </c>
      <c r="J129" s="82">
        <f t="shared" si="5"/>
        <v>1.3100107292467769</v>
      </c>
      <c r="K129" s="10">
        <v>1.022</v>
      </c>
      <c r="L129" s="21">
        <v>117.03649216823962</v>
      </c>
      <c r="M129" s="21">
        <v>24.251005116288177</v>
      </c>
      <c r="N129" s="21">
        <v>1237.3105469031468</v>
      </c>
      <c r="O129" s="21">
        <v>45.643595389395912</v>
      </c>
      <c r="P129" s="21">
        <v>23.802954606339842</v>
      </c>
      <c r="Q129" s="31">
        <v>48.062418037304994</v>
      </c>
      <c r="R129" s="31">
        <v>3.0012326137881633</v>
      </c>
      <c r="S129" s="31">
        <v>0.18387876381815788</v>
      </c>
      <c r="T129" s="31">
        <v>0.22349624193887413</v>
      </c>
      <c r="U129" s="23">
        <v>6.6414611614604296E-2</v>
      </c>
      <c r="V129" s="21">
        <v>9.4494851335280199</v>
      </c>
      <c r="W129" s="21">
        <v>203.38455778360529</v>
      </c>
      <c r="X129" s="31">
        <v>1.3636978230836296</v>
      </c>
    </row>
    <row r="130" spans="1:24" s="16" customFormat="1" x14ac:dyDescent="0.25">
      <c r="A130" s="54" t="s">
        <v>303</v>
      </c>
      <c r="B130" s="54"/>
      <c r="C130" s="10">
        <v>55</v>
      </c>
      <c r="D130" s="10" t="s">
        <v>37</v>
      </c>
      <c r="E130" s="15" t="s">
        <v>295</v>
      </c>
      <c r="F130" s="15"/>
      <c r="G130" s="15"/>
      <c r="H130" s="10">
        <v>0.67500000000000004</v>
      </c>
      <c r="I130" s="18" t="s">
        <v>13</v>
      </c>
      <c r="J130" s="23" t="s">
        <v>13</v>
      </c>
      <c r="K130" s="10">
        <v>1.022</v>
      </c>
      <c r="L130" s="21">
        <v>305.8624809077096</v>
      </c>
      <c r="M130" s="21">
        <v>16.36133307335346</v>
      </c>
      <c r="N130" s="21">
        <v>516.82271849919084</v>
      </c>
      <c r="O130" s="21">
        <v>82.414205426912304</v>
      </c>
      <c r="P130" s="21">
        <v>8.6577354406580209</v>
      </c>
      <c r="Q130" s="31">
        <v>8.4244910445598915</v>
      </c>
      <c r="R130" s="31">
        <v>7.7269140205686426</v>
      </c>
      <c r="S130" s="31">
        <v>6.4708694903274883E-2</v>
      </c>
      <c r="T130" s="31">
        <v>5.1338131105112539E-2</v>
      </c>
      <c r="U130" s="23">
        <v>0.1214127866483177</v>
      </c>
      <c r="V130" s="21">
        <v>8.0718978503186989</v>
      </c>
      <c r="W130" s="21">
        <v>3.3056280798356292</v>
      </c>
      <c r="X130" s="31">
        <v>0.89863980867247339</v>
      </c>
    </row>
    <row r="131" spans="1:24" s="16" customFormat="1" x14ac:dyDescent="0.25">
      <c r="A131" s="54" t="s">
        <v>302</v>
      </c>
      <c r="B131" s="54"/>
      <c r="C131" s="10">
        <v>23</v>
      </c>
      <c r="D131" s="10" t="s">
        <v>44</v>
      </c>
      <c r="E131" s="15" t="s">
        <v>295</v>
      </c>
      <c r="F131" s="15"/>
      <c r="G131" s="15"/>
      <c r="H131" s="10">
        <v>0.83</v>
      </c>
      <c r="I131" s="18">
        <v>13274.271427999998</v>
      </c>
      <c r="J131" s="82">
        <f t="shared" ref="J131:J143" si="6">(I131/88.42)/100</f>
        <v>1.5012747600090475</v>
      </c>
      <c r="K131" s="10">
        <v>1.0209999999999999</v>
      </c>
      <c r="L131" s="21">
        <v>367.28349699938167</v>
      </c>
      <c r="M131" s="21">
        <v>17.722679308944837</v>
      </c>
      <c r="N131" s="21">
        <v>632.24251270147681</v>
      </c>
      <c r="O131" s="21">
        <v>67.284950639859716</v>
      </c>
      <c r="P131" s="21">
        <v>9.513356011845401</v>
      </c>
      <c r="Q131" s="31">
        <v>2.029212596918732</v>
      </c>
      <c r="R131" s="31">
        <v>4.5724476329954635</v>
      </c>
      <c r="S131" s="31">
        <v>5.7149082444550685E-2</v>
      </c>
      <c r="T131" s="31">
        <v>5.606217087727014E-2</v>
      </c>
      <c r="U131" s="23">
        <v>4.0495988779156299E-2</v>
      </c>
      <c r="V131" s="21">
        <v>6.288272801059839</v>
      </c>
      <c r="W131" s="21">
        <v>8.3134891192782288</v>
      </c>
      <c r="X131" s="31">
        <v>0.47628377125322952</v>
      </c>
    </row>
    <row r="132" spans="1:24" s="16" customFormat="1" x14ac:dyDescent="0.25">
      <c r="A132" s="54" t="s">
        <v>301</v>
      </c>
      <c r="B132" s="54"/>
      <c r="C132" s="10">
        <v>37</v>
      </c>
      <c r="D132" s="10" t="s">
        <v>37</v>
      </c>
      <c r="E132" s="15" t="s">
        <v>295</v>
      </c>
      <c r="F132" s="15"/>
      <c r="G132" s="15"/>
      <c r="H132" s="10">
        <v>0.29099999999999998</v>
      </c>
      <c r="I132" s="18">
        <v>6675.3211220000003</v>
      </c>
      <c r="J132" s="82">
        <f t="shared" si="6"/>
        <v>0.75495601922641942</v>
      </c>
      <c r="K132" s="10">
        <v>1.0069999999999999</v>
      </c>
      <c r="L132" s="21">
        <v>140.71078390821501</v>
      </c>
      <c r="M132" s="21">
        <v>7.4674648725000772</v>
      </c>
      <c r="N132" s="21">
        <v>256.29854466061482</v>
      </c>
      <c r="O132" s="21">
        <v>27.007586569257107</v>
      </c>
      <c r="P132" s="21">
        <v>2.451419545879161</v>
      </c>
      <c r="Q132" s="31">
        <v>1.7651936698752579</v>
      </c>
      <c r="R132" s="31">
        <v>0.99965245853795504</v>
      </c>
      <c r="S132" s="31">
        <v>1.8338429717382278E-2</v>
      </c>
      <c r="T132" s="31">
        <v>7.4593020752888137E-2</v>
      </c>
      <c r="U132" s="23">
        <v>5.2957092758067696E-2</v>
      </c>
      <c r="V132" s="21">
        <v>2.9729613442034788</v>
      </c>
      <c r="W132" s="21">
        <v>2.1511972182087495</v>
      </c>
      <c r="X132" s="31">
        <v>0.2034958965273525</v>
      </c>
    </row>
    <row r="133" spans="1:24" s="16" customFormat="1" x14ac:dyDescent="0.25">
      <c r="A133" s="54" t="s">
        <v>300</v>
      </c>
      <c r="B133" s="54"/>
      <c r="C133" s="10">
        <v>54</v>
      </c>
      <c r="D133" s="10" t="s">
        <v>44</v>
      </c>
      <c r="E133" s="15" t="s">
        <v>295</v>
      </c>
      <c r="F133" s="15"/>
      <c r="G133" s="15"/>
      <c r="H133" s="10">
        <v>0.27700000000000002</v>
      </c>
      <c r="I133" s="18">
        <v>4847.0407260000002</v>
      </c>
      <c r="J133" s="82">
        <f t="shared" si="6"/>
        <v>0.54818375096132099</v>
      </c>
      <c r="K133" s="10">
        <v>1.0069999999999999</v>
      </c>
      <c r="L133" s="21">
        <v>132.08299048312861</v>
      </c>
      <c r="M133" s="21">
        <v>8.0170058014316172</v>
      </c>
      <c r="N133" s="21">
        <v>338.26278034113489</v>
      </c>
      <c r="O133" s="21">
        <v>7.8505426010142285</v>
      </c>
      <c r="P133" s="21">
        <v>4.3723050408874613</v>
      </c>
      <c r="Q133" s="31">
        <v>3.6246256512158719</v>
      </c>
      <c r="R133" s="31">
        <v>1.959455081465717</v>
      </c>
      <c r="S133" s="31">
        <v>5.6586258409448878E-2</v>
      </c>
      <c r="T133" s="31">
        <v>2.7334252780890141E-2</v>
      </c>
      <c r="U133" s="23">
        <v>1.9927928627198555E-2</v>
      </c>
      <c r="V133" s="21">
        <v>3.3765404681909783</v>
      </c>
      <c r="W133" s="21">
        <v>1.1902412754404272</v>
      </c>
      <c r="X133" s="31">
        <v>0.17505231074986249</v>
      </c>
    </row>
    <row r="134" spans="1:24" s="16" customFormat="1" x14ac:dyDescent="0.25">
      <c r="A134" s="54" t="s">
        <v>299</v>
      </c>
      <c r="B134" s="54"/>
      <c r="C134" s="10">
        <v>50</v>
      </c>
      <c r="D134" s="10" t="s">
        <v>37</v>
      </c>
      <c r="E134" s="15" t="s">
        <v>295</v>
      </c>
      <c r="F134" s="15"/>
      <c r="G134" s="15"/>
      <c r="H134" s="10">
        <v>0.55700000000000005</v>
      </c>
      <c r="I134" s="18">
        <v>8343.6263820000004</v>
      </c>
      <c r="J134" s="82">
        <f t="shared" si="6"/>
        <v>0.94363564600769057</v>
      </c>
      <c r="K134" s="10">
        <v>1.014</v>
      </c>
      <c r="L134" s="21">
        <v>343.36098902735165</v>
      </c>
      <c r="M134" s="21">
        <v>14.534091753470559</v>
      </c>
      <c r="N134" s="21">
        <v>677.01851878112677</v>
      </c>
      <c r="O134" s="21">
        <v>20.443750748314308</v>
      </c>
      <c r="P134" s="21">
        <v>8.5274094127950626</v>
      </c>
      <c r="Q134" s="31">
        <v>4.6011554146541922</v>
      </c>
      <c r="R134" s="31">
        <v>2.251874717075383</v>
      </c>
      <c r="S134" s="31">
        <v>4.0563169872693483E-2</v>
      </c>
      <c r="T134" s="31">
        <v>2.9646732686768738E-2</v>
      </c>
      <c r="U134" s="23">
        <v>5.8638121091513701E-2</v>
      </c>
      <c r="V134" s="21">
        <v>6.2169249156423989</v>
      </c>
      <c r="W134" s="21">
        <v>5.4639263133997096</v>
      </c>
      <c r="X134" s="31">
        <v>1.0447270413972074</v>
      </c>
    </row>
    <row r="135" spans="1:24" s="16" customFormat="1" x14ac:dyDescent="0.25">
      <c r="A135" s="54" t="s">
        <v>298</v>
      </c>
      <c r="B135" s="54"/>
      <c r="C135" s="10">
        <v>55</v>
      </c>
      <c r="D135" s="10" t="s">
        <v>37</v>
      </c>
      <c r="E135" s="15" t="s">
        <v>295</v>
      </c>
      <c r="F135" s="15"/>
      <c r="G135" s="15"/>
      <c r="H135" s="10">
        <v>0.32300000000000001</v>
      </c>
      <c r="I135" s="18">
        <v>6658.1866559999999</v>
      </c>
      <c r="J135" s="82">
        <f t="shared" si="6"/>
        <v>0.75301816964487667</v>
      </c>
      <c r="K135" s="10">
        <v>1.0089999999999999</v>
      </c>
      <c r="L135" s="21">
        <v>317.35074964005162</v>
      </c>
      <c r="M135" s="21">
        <v>15.883769863036399</v>
      </c>
      <c r="N135" s="21">
        <v>329.85829164943084</v>
      </c>
      <c r="O135" s="21">
        <v>33.680739664258709</v>
      </c>
      <c r="P135" s="21">
        <v>6.5191183994441415</v>
      </c>
      <c r="Q135" s="31">
        <v>6.0168683635880917</v>
      </c>
      <c r="R135" s="31">
        <v>1.8045511948777291</v>
      </c>
      <c r="S135" s="31">
        <v>0.11143741472079749</v>
      </c>
      <c r="T135" s="31">
        <v>1.7353639205011137E-2</v>
      </c>
      <c r="U135" s="23">
        <v>0.23748755673310612</v>
      </c>
      <c r="V135" s="21">
        <v>9.8004938162048596</v>
      </c>
      <c r="W135" s="21">
        <v>2.3652090061772095</v>
      </c>
      <c r="X135" s="31">
        <v>0.95120590554615747</v>
      </c>
    </row>
    <row r="136" spans="1:24" s="16" customFormat="1" x14ac:dyDescent="0.25">
      <c r="A136" s="54" t="s">
        <v>297</v>
      </c>
      <c r="B136" s="54"/>
      <c r="C136" s="10">
        <v>32</v>
      </c>
      <c r="D136" s="10" t="s">
        <v>44</v>
      </c>
      <c r="E136" s="15" t="s">
        <v>295</v>
      </c>
      <c r="F136" s="15"/>
      <c r="G136" s="15"/>
      <c r="H136" s="10">
        <v>0.69</v>
      </c>
      <c r="I136" s="18">
        <v>14005.58519</v>
      </c>
      <c r="J136" s="82">
        <f t="shared" si="6"/>
        <v>1.5839838486767699</v>
      </c>
      <c r="K136" s="10">
        <v>1.0189999999999999</v>
      </c>
      <c r="L136" s="21">
        <v>233.47032757019562</v>
      </c>
      <c r="M136" s="21">
        <v>27.026247728743577</v>
      </c>
      <c r="N136" s="21">
        <v>530.87800294622286</v>
      </c>
      <c r="O136" s="21">
        <v>26.922072394368506</v>
      </c>
      <c r="P136" s="21">
        <v>8.6872528290174404</v>
      </c>
      <c r="Q136" s="31">
        <v>3.6155053298420521</v>
      </c>
      <c r="R136" s="31">
        <v>23.77925514887318</v>
      </c>
      <c r="S136" s="31">
        <v>0.1065623977904735</v>
      </c>
      <c r="T136" s="31">
        <v>4.9712351498409538E-2</v>
      </c>
      <c r="U136" s="23">
        <v>8.5899162618538083E-2</v>
      </c>
      <c r="V136" s="21">
        <v>4.8445468045999984</v>
      </c>
      <c r="W136" s="21">
        <v>12.24697349775859</v>
      </c>
      <c r="X136" s="31">
        <v>0.51371502636234356</v>
      </c>
    </row>
    <row r="137" spans="1:24" s="16" customFormat="1" x14ac:dyDescent="0.25">
      <c r="A137" s="54" t="s">
        <v>296</v>
      </c>
      <c r="B137" s="54"/>
      <c r="C137" s="10">
        <v>32</v>
      </c>
      <c r="D137" s="10" t="s">
        <v>37</v>
      </c>
      <c r="E137" s="15" t="s">
        <v>295</v>
      </c>
      <c r="F137" s="15"/>
      <c r="G137" s="15"/>
      <c r="H137" s="10">
        <v>0.77500000000000002</v>
      </c>
      <c r="I137" s="18">
        <v>18839.100183999999</v>
      </c>
      <c r="J137" s="82">
        <f t="shared" si="6"/>
        <v>2.1306378855462564</v>
      </c>
      <c r="K137" s="10">
        <v>1.024</v>
      </c>
      <c r="L137" s="21">
        <v>502.49171414986967</v>
      </c>
      <c r="M137" s="21">
        <v>26.861001329457377</v>
      </c>
      <c r="N137" s="21">
        <v>1433.043374260837</v>
      </c>
      <c r="O137" s="21">
        <v>68.561501694425317</v>
      </c>
      <c r="P137" s="21">
        <v>13.12669799889048</v>
      </c>
      <c r="Q137" s="31">
        <v>6.9398766933211924</v>
      </c>
      <c r="R137" s="31">
        <v>8.5482151103469626</v>
      </c>
      <c r="S137" s="31">
        <v>0.18375140340575427</v>
      </c>
      <c r="T137" s="31">
        <v>6.403431713134114E-2</v>
      </c>
      <c r="U137" s="23">
        <v>9.7655109882129082E-2</v>
      </c>
      <c r="V137" s="21">
        <v>7.3003575762696791</v>
      </c>
      <c r="W137" s="21">
        <v>8.6124440480010094</v>
      </c>
      <c r="X137" s="31">
        <v>0.53307240793528754</v>
      </c>
    </row>
    <row r="138" spans="1:24" s="16" customFormat="1" x14ac:dyDescent="0.25">
      <c r="A138" s="54" t="s">
        <v>294</v>
      </c>
      <c r="B138" s="54"/>
      <c r="C138" s="10">
        <v>34</v>
      </c>
      <c r="D138" s="10" t="s">
        <v>37</v>
      </c>
      <c r="E138" s="15" t="s">
        <v>269</v>
      </c>
      <c r="F138" s="15"/>
      <c r="G138" s="15"/>
      <c r="H138" s="10">
        <v>0.89</v>
      </c>
      <c r="I138" s="18">
        <v>1264.7586859999999</v>
      </c>
      <c r="J138" s="82">
        <f t="shared" si="6"/>
        <v>0.14303988758199501</v>
      </c>
      <c r="K138" s="10">
        <v>1.002</v>
      </c>
      <c r="L138" s="21">
        <v>22.396770245666417</v>
      </c>
      <c r="M138" s="21">
        <v>2.1162615759546974</v>
      </c>
      <c r="N138" s="21">
        <v>35.707593107188217</v>
      </c>
      <c r="O138" s="21">
        <v>4.2919387091314878</v>
      </c>
      <c r="P138" s="21">
        <v>1.1446716533450909</v>
      </c>
      <c r="Q138" s="31">
        <v>8.9120972396746712E-2</v>
      </c>
      <c r="R138" s="31">
        <v>0.21792850959514704</v>
      </c>
      <c r="S138" s="31">
        <v>0.01</v>
      </c>
      <c r="T138" s="31">
        <v>3.4282292979428343E-2</v>
      </c>
      <c r="U138" s="23">
        <v>1.700765395332076E-2</v>
      </c>
      <c r="V138" s="21">
        <v>0.21925671374025058</v>
      </c>
      <c r="W138" s="21">
        <v>0.32091716707598134</v>
      </c>
      <c r="X138" s="31">
        <v>4.2659892604780911E-2</v>
      </c>
    </row>
    <row r="139" spans="1:24" s="16" customFormat="1" x14ac:dyDescent="0.25">
      <c r="A139" s="54" t="s">
        <v>293</v>
      </c>
      <c r="B139" s="54"/>
      <c r="C139" s="10">
        <v>22</v>
      </c>
      <c r="D139" s="10" t="s">
        <v>44</v>
      </c>
      <c r="E139" s="15" t="s">
        <v>269</v>
      </c>
      <c r="F139" s="15"/>
      <c r="G139" s="15"/>
      <c r="H139" s="10">
        <v>0.76900000000000002</v>
      </c>
      <c r="I139" s="18">
        <v>14816.88652</v>
      </c>
      <c r="J139" s="82">
        <f t="shared" si="6"/>
        <v>1.6757392580864059</v>
      </c>
      <c r="K139" s="10">
        <v>1.02</v>
      </c>
      <c r="L139" s="21">
        <v>329.12807428234765</v>
      </c>
      <c r="M139" s="21">
        <v>36.471257860011775</v>
      </c>
      <c r="N139" s="21">
        <v>679.88513590243883</v>
      </c>
      <c r="O139" s="21">
        <v>69.231765744996721</v>
      </c>
      <c r="P139" s="21">
        <v>11.424079924958299</v>
      </c>
      <c r="Q139" s="31">
        <v>1.924302961250526</v>
      </c>
      <c r="R139" s="31">
        <v>8.9651033433784821</v>
      </c>
      <c r="S139" s="31">
        <v>0.14991054058010589</v>
      </c>
      <c r="T139" s="31">
        <v>6.2894908672408545E-2</v>
      </c>
      <c r="U139" s="23">
        <v>5.7551447362764498E-2</v>
      </c>
      <c r="V139" s="21">
        <v>3.1658628944004787</v>
      </c>
      <c r="W139" s="21">
        <v>2.0688637085397494</v>
      </c>
      <c r="X139" s="31">
        <v>0.55798818372134351</v>
      </c>
    </row>
    <row r="140" spans="1:24" s="16" customFormat="1" x14ac:dyDescent="0.25">
      <c r="A140" s="54" t="s">
        <v>292</v>
      </c>
      <c r="B140" s="54"/>
      <c r="C140" s="10">
        <v>57</v>
      </c>
      <c r="D140" s="10" t="s">
        <v>44</v>
      </c>
      <c r="E140" s="15" t="s">
        <v>269</v>
      </c>
      <c r="F140" s="15"/>
      <c r="G140" s="15"/>
      <c r="H140" s="10">
        <v>0.52500000000000002</v>
      </c>
      <c r="I140" s="18">
        <v>9412.0329000000002</v>
      </c>
      <c r="J140" s="82">
        <f t="shared" si="6"/>
        <v>1.0644687740330243</v>
      </c>
      <c r="K140" s="10">
        <v>1.0149999999999999</v>
      </c>
      <c r="L140" s="21">
        <v>130.42934654990742</v>
      </c>
      <c r="M140" s="21">
        <v>30.231866584691179</v>
      </c>
      <c r="N140" s="21">
        <v>629.12260752744692</v>
      </c>
      <c r="O140" s="21">
        <v>29.019654265818311</v>
      </c>
      <c r="P140" s="21">
        <v>7.1174224920441009</v>
      </c>
      <c r="Q140" s="31">
        <v>2.336848179495012</v>
      </c>
      <c r="R140" s="31">
        <v>1.350719530459189</v>
      </c>
      <c r="S140" s="31">
        <v>6.6104120659447679E-2</v>
      </c>
      <c r="T140" s="31">
        <v>2.4950420126666938E-2</v>
      </c>
      <c r="U140" s="23">
        <v>2.3029668366703449E-2</v>
      </c>
      <c r="V140" s="21">
        <v>0.8239406983633667</v>
      </c>
      <c r="W140" s="21">
        <v>0.1</v>
      </c>
      <c r="X140" s="31">
        <v>0.11633911154487991</v>
      </c>
    </row>
    <row r="141" spans="1:24" s="16" customFormat="1" x14ac:dyDescent="0.25">
      <c r="A141" s="54" t="s">
        <v>291</v>
      </c>
      <c r="B141" s="54"/>
      <c r="C141" s="10">
        <v>18</v>
      </c>
      <c r="D141" s="10" t="s">
        <v>44</v>
      </c>
      <c r="E141" s="15" t="s">
        <v>269</v>
      </c>
      <c r="F141" s="15"/>
      <c r="G141" s="15"/>
      <c r="H141" s="10">
        <v>0.36499999999999999</v>
      </c>
      <c r="I141" s="18">
        <v>5715.4783240000006</v>
      </c>
      <c r="J141" s="82">
        <f t="shared" si="6"/>
        <v>0.64640107713187067</v>
      </c>
      <c r="K141" s="10">
        <v>1.01</v>
      </c>
      <c r="L141" s="21">
        <v>96.736183080028013</v>
      </c>
      <c r="M141" s="21">
        <v>15.252986430809738</v>
      </c>
      <c r="N141" s="21">
        <v>218.70099505432682</v>
      </c>
      <c r="O141" s="21">
        <v>20.249759642831108</v>
      </c>
      <c r="P141" s="21">
        <v>5.5230617853599622</v>
      </c>
      <c r="Q141" s="31">
        <v>3.9463745511462718</v>
      </c>
      <c r="R141" s="31">
        <v>1.0545316116262791</v>
      </c>
      <c r="S141" s="31">
        <v>6.2420043773142683E-2</v>
      </c>
      <c r="T141" s="31">
        <v>1.8247962214005337E-2</v>
      </c>
      <c r="U141" s="23">
        <v>1.618834777133334E-2</v>
      </c>
      <c r="V141" s="21">
        <v>0.5293970089926926</v>
      </c>
      <c r="W141" s="21">
        <v>0.69342391780933321</v>
      </c>
      <c r="X141" s="31">
        <v>0.12699239112388072</v>
      </c>
    </row>
    <row r="142" spans="1:24" s="16" customFormat="1" x14ac:dyDescent="0.25">
      <c r="A142" s="54" t="s">
        <v>290</v>
      </c>
      <c r="B142" s="54"/>
      <c r="C142" s="10">
        <v>38</v>
      </c>
      <c r="D142" s="10" t="s">
        <v>37</v>
      </c>
      <c r="E142" s="15" t="s">
        <v>269</v>
      </c>
      <c r="F142" s="15"/>
      <c r="G142" s="15"/>
      <c r="H142" s="10">
        <v>0.42899999999999999</v>
      </c>
      <c r="I142" s="18">
        <v>6235.397516</v>
      </c>
      <c r="J142" s="82">
        <f t="shared" si="6"/>
        <v>0.70520216195430896</v>
      </c>
      <c r="K142" s="10">
        <v>1.012</v>
      </c>
      <c r="L142" s="21">
        <v>126.25254526670901</v>
      </c>
      <c r="M142" s="21">
        <v>11.255110945781059</v>
      </c>
      <c r="N142" s="21">
        <v>257.78696859144083</v>
      </c>
      <c r="O142" s="21">
        <v>22.945356355416706</v>
      </c>
      <c r="P142" s="21">
        <v>5.2351866242919005</v>
      </c>
      <c r="Q142" s="31">
        <v>5.1977239387082914</v>
      </c>
      <c r="R142" s="31">
        <v>2.5240715906691231</v>
      </c>
      <c r="S142" s="31">
        <v>0.11502339898010389</v>
      </c>
      <c r="T142" s="31">
        <v>0.01</v>
      </c>
      <c r="U142" s="23">
        <v>7.1749758881354292E-2</v>
      </c>
      <c r="V142" s="21">
        <v>0.51604508326120468</v>
      </c>
      <c r="W142" s="21">
        <v>0.57078915405068731</v>
      </c>
      <c r="X142" s="31">
        <v>0.78418691964899945</v>
      </c>
    </row>
    <row r="143" spans="1:24" s="16" customFormat="1" x14ac:dyDescent="0.25">
      <c r="A143" s="54" t="s">
        <v>289</v>
      </c>
      <c r="B143" s="54"/>
      <c r="C143" s="10">
        <v>20</v>
      </c>
      <c r="D143" s="10" t="s">
        <v>44</v>
      </c>
      <c r="E143" s="15" t="s">
        <v>269</v>
      </c>
      <c r="F143" s="15"/>
      <c r="G143" s="15"/>
      <c r="H143" s="10" t="s">
        <v>13</v>
      </c>
      <c r="I143" s="18">
        <v>14976.861655999997</v>
      </c>
      <c r="J143" s="82">
        <f t="shared" si="6"/>
        <v>1.6938318995702326</v>
      </c>
      <c r="K143" s="10">
        <v>1.0169999999999999</v>
      </c>
      <c r="L143" s="21">
        <v>200.80644108127362</v>
      </c>
      <c r="M143" s="21">
        <v>26.205534061532777</v>
      </c>
      <c r="N143" s="21">
        <v>288.33232097234679</v>
      </c>
      <c r="O143" s="21">
        <v>30.659363878286708</v>
      </c>
      <c r="P143" s="21">
        <v>4.9718944235008413</v>
      </c>
      <c r="Q143" s="31">
        <v>2.2263601198767917</v>
      </c>
      <c r="R143" s="31">
        <v>11.764826920540104</v>
      </c>
      <c r="S143" s="31">
        <v>7.0075370821842675E-2</v>
      </c>
      <c r="T143" s="31">
        <v>12.382676322871271</v>
      </c>
      <c r="U143" s="23">
        <v>5.5068629759419896E-2</v>
      </c>
      <c r="V143" s="21">
        <v>0.9179324335932546</v>
      </c>
      <c r="W143" s="21">
        <v>5.0957797486200898</v>
      </c>
      <c r="X143" s="31">
        <v>1.1399181099886855</v>
      </c>
    </row>
    <row r="144" spans="1:24" s="16" customFormat="1" x14ac:dyDescent="0.25">
      <c r="A144" s="54" t="s">
        <v>288</v>
      </c>
      <c r="B144" s="54"/>
      <c r="C144" s="10">
        <v>20</v>
      </c>
      <c r="D144" s="10" t="s">
        <v>44</v>
      </c>
      <c r="E144" s="15" t="s">
        <v>269</v>
      </c>
      <c r="F144" s="15"/>
      <c r="G144" s="15"/>
      <c r="H144" s="10">
        <v>0.54100000000000004</v>
      </c>
      <c r="I144" s="18" t="s">
        <v>13</v>
      </c>
      <c r="J144" s="23" t="s">
        <v>13</v>
      </c>
      <c r="K144" s="10">
        <v>1.0149999999999999</v>
      </c>
      <c r="L144" s="21">
        <v>203.28015233209561</v>
      </c>
      <c r="M144" s="21">
        <v>17.697819569792639</v>
      </c>
      <c r="N144" s="21">
        <v>1363.3083926683469</v>
      </c>
      <c r="O144" s="21">
        <v>60.646736138635909</v>
      </c>
      <c r="P144" s="21">
        <v>9.9920077161107805</v>
      </c>
      <c r="Q144" s="31">
        <v>2.260989376757252</v>
      </c>
      <c r="R144" s="31">
        <v>9.2797514984414224</v>
      </c>
      <c r="S144" s="31">
        <v>0.14899245170922309</v>
      </c>
      <c r="T144" s="31">
        <v>15.234531839509931</v>
      </c>
      <c r="U144" s="23">
        <v>6.9238405738793904E-2</v>
      </c>
      <c r="V144" s="21">
        <v>1.5157098596894845</v>
      </c>
      <c r="W144" s="21">
        <v>4.7877276159196889</v>
      </c>
      <c r="X144" s="31">
        <v>0.85883837095057547</v>
      </c>
    </row>
    <row r="145" spans="1:24" s="16" customFormat="1" x14ac:dyDescent="0.25">
      <c r="A145" s="54" t="s">
        <v>287</v>
      </c>
      <c r="B145" s="54"/>
      <c r="C145" s="10">
        <v>70</v>
      </c>
      <c r="D145" s="10" t="s">
        <v>44</v>
      </c>
      <c r="E145" s="15" t="s">
        <v>269</v>
      </c>
      <c r="F145" s="15"/>
      <c r="G145" s="15"/>
      <c r="H145" s="10">
        <v>0.27500000000000002</v>
      </c>
      <c r="I145" s="18">
        <v>6949.5687939999998</v>
      </c>
      <c r="J145" s="82">
        <f t="shared" ref="J145:J150" si="7">(I145/88.42)/100</f>
        <v>0.78597249423207416</v>
      </c>
      <c r="K145" s="10">
        <v>1.008</v>
      </c>
      <c r="L145" s="21">
        <v>251.70000863520161</v>
      </c>
      <c r="M145" s="21">
        <v>9.386043167265397</v>
      </c>
      <c r="N145" s="21">
        <v>973.04729174428485</v>
      </c>
      <c r="O145" s="21">
        <v>17.498956875013128</v>
      </c>
      <c r="P145" s="21">
        <v>8.8556084699697006</v>
      </c>
      <c r="Q145" s="31">
        <v>1.5497006855733479</v>
      </c>
      <c r="R145" s="31">
        <v>10.358223526226825</v>
      </c>
      <c r="S145" s="31">
        <v>1.191921800093348E-2</v>
      </c>
      <c r="T145" s="31">
        <v>20.852771598971749</v>
      </c>
      <c r="U145" s="23">
        <v>9.0779611961351481E-2</v>
      </c>
      <c r="V145" s="21">
        <v>0.84790737130922456</v>
      </c>
      <c r="W145" s="21">
        <v>7.2288190401727892</v>
      </c>
      <c r="X145" s="31">
        <v>0.77398513937454139</v>
      </c>
    </row>
    <row r="146" spans="1:24" s="16" customFormat="1" x14ac:dyDescent="0.25">
      <c r="A146" s="54" t="s">
        <v>286</v>
      </c>
      <c r="B146" s="54"/>
      <c r="C146" s="10">
        <v>42</v>
      </c>
      <c r="D146" s="10" t="s">
        <v>37</v>
      </c>
      <c r="E146" s="15" t="s">
        <v>269</v>
      </c>
      <c r="F146" s="15"/>
      <c r="G146" s="15"/>
      <c r="H146" s="10">
        <v>0.371</v>
      </c>
      <c r="I146" s="18">
        <v>7115.2527459999992</v>
      </c>
      <c r="J146" s="82">
        <f t="shared" si="7"/>
        <v>0.80471078330694401</v>
      </c>
      <c r="K146" s="10">
        <v>1.012</v>
      </c>
      <c r="L146" s="21">
        <v>184.76305534149941</v>
      </c>
      <c r="M146" s="21">
        <v>16.320864597054179</v>
      </c>
      <c r="N146" s="21">
        <v>371.26924475354684</v>
      </c>
      <c r="O146" s="21">
        <v>35.036004876654509</v>
      </c>
      <c r="P146" s="21">
        <v>9.8174127598651424</v>
      </c>
      <c r="Q146" s="31">
        <v>1.058973421599432</v>
      </c>
      <c r="R146" s="31">
        <v>10.028883067354624</v>
      </c>
      <c r="S146" s="31">
        <v>0.33833057710328329</v>
      </c>
      <c r="T146" s="31">
        <v>0.28360661730570813</v>
      </c>
      <c r="U146" s="23">
        <v>3.9292318260627845E-2</v>
      </c>
      <c r="V146" s="21">
        <v>0.66851198713827265</v>
      </c>
      <c r="W146" s="21">
        <v>1.0723341735833471</v>
      </c>
      <c r="X146" s="31">
        <v>0.30204384653439753</v>
      </c>
    </row>
    <row r="147" spans="1:24" s="16" customFormat="1" x14ac:dyDescent="0.25">
      <c r="A147" s="54" t="s">
        <v>285</v>
      </c>
      <c r="B147" s="54"/>
      <c r="C147" s="10">
        <v>51</v>
      </c>
      <c r="D147" s="10" t="s">
        <v>44</v>
      </c>
      <c r="E147" s="15" t="s">
        <v>269</v>
      </c>
      <c r="F147" s="15"/>
      <c r="G147" s="15"/>
      <c r="H147" s="10">
        <v>0.78900000000000003</v>
      </c>
      <c r="I147" s="18">
        <v>11423.139732</v>
      </c>
      <c r="J147" s="82">
        <f t="shared" si="7"/>
        <v>1.2919180877629495</v>
      </c>
      <c r="K147" s="10">
        <v>1.014</v>
      </c>
      <c r="L147" s="21">
        <v>362.94018309939764</v>
      </c>
      <c r="M147" s="21">
        <v>29.728818203237974</v>
      </c>
      <c r="N147" s="21">
        <v>644.02204921135285</v>
      </c>
      <c r="O147" s="21">
        <v>53.61875332680831</v>
      </c>
      <c r="P147" s="21">
        <v>34.006028109528842</v>
      </c>
      <c r="Q147" s="31">
        <v>1.0819490962066918</v>
      </c>
      <c r="R147" s="31">
        <v>2.7955022765721433</v>
      </c>
      <c r="S147" s="31">
        <v>0.27342978300092924</v>
      </c>
      <c r="T147" s="31">
        <v>14.734102081442531</v>
      </c>
      <c r="U147" s="23">
        <v>0.1187431537243535</v>
      </c>
      <c r="V147" s="21">
        <v>1.3395728098509645</v>
      </c>
      <c r="W147" s="21">
        <v>7.0749945259974689</v>
      </c>
      <c r="X147" s="31">
        <v>4.1040142695107074</v>
      </c>
    </row>
    <row r="148" spans="1:24" s="16" customFormat="1" x14ac:dyDescent="0.25">
      <c r="A148" s="54" t="s">
        <v>284</v>
      </c>
      <c r="B148" s="54"/>
      <c r="C148" s="10">
        <v>24</v>
      </c>
      <c r="D148" s="10" t="s">
        <v>37</v>
      </c>
      <c r="E148" s="15" t="s">
        <v>269</v>
      </c>
      <c r="F148" s="15"/>
      <c r="G148" s="15"/>
      <c r="H148" s="10">
        <v>0.56299999999999994</v>
      </c>
      <c r="I148" s="18">
        <v>6212.5381979999993</v>
      </c>
      <c r="J148" s="82">
        <f t="shared" si="7"/>
        <v>0.7026168511648947</v>
      </c>
      <c r="K148" s="10">
        <v>1.0209999999999999</v>
      </c>
      <c r="L148" s="21">
        <v>140.54361639436601</v>
      </c>
      <c r="M148" s="21">
        <v>12.327762611443998</v>
      </c>
      <c r="N148" s="21">
        <v>273.35120407136884</v>
      </c>
      <c r="O148" s="21">
        <v>43.462495321083111</v>
      </c>
      <c r="P148" s="21">
        <v>5.0372450770251209</v>
      </c>
      <c r="Q148" s="31">
        <v>1.6749250522441299</v>
      </c>
      <c r="R148" s="31">
        <v>6.0948326497763627</v>
      </c>
      <c r="S148" s="31">
        <v>4.9072429948613279E-2</v>
      </c>
      <c r="T148" s="31">
        <v>14.54652587118405</v>
      </c>
      <c r="U148" s="23">
        <v>6.1264538404227901E-2</v>
      </c>
      <c r="V148" s="21">
        <v>0.8795447845293467</v>
      </c>
      <c r="W148" s="21">
        <v>2.9213898604018089</v>
      </c>
      <c r="X148" s="31">
        <v>2.4271212303115473</v>
      </c>
    </row>
    <row r="149" spans="1:24" s="16" customFormat="1" x14ac:dyDescent="0.25">
      <c r="A149" s="54" t="s">
        <v>283</v>
      </c>
      <c r="B149" s="54"/>
      <c r="C149" s="10">
        <v>55</v>
      </c>
      <c r="D149" s="10" t="s">
        <v>44</v>
      </c>
      <c r="E149" s="15" t="s">
        <v>269</v>
      </c>
      <c r="F149" s="15"/>
      <c r="G149" s="15"/>
      <c r="H149" s="10">
        <v>0.71799999999999997</v>
      </c>
      <c r="I149" s="18">
        <v>13834.184403999998</v>
      </c>
      <c r="J149" s="82">
        <f t="shared" si="7"/>
        <v>1.5645990052024425</v>
      </c>
      <c r="K149" s="10">
        <v>1.0189999999999999</v>
      </c>
      <c r="L149" s="21">
        <v>588.06399443727366</v>
      </c>
      <c r="M149" s="21">
        <v>40.412183650415173</v>
      </c>
      <c r="N149" s="21">
        <v>644.99654064780884</v>
      </c>
      <c r="O149" s="21">
        <v>94.533152497675104</v>
      </c>
      <c r="P149" s="21">
        <v>17.43181704338782</v>
      </c>
      <c r="Q149" s="31">
        <v>6.9921456594789717</v>
      </c>
      <c r="R149" s="31">
        <v>6.0062180017996427</v>
      </c>
      <c r="S149" s="31">
        <v>8.0257678352843281E-2</v>
      </c>
      <c r="T149" s="31">
        <v>85.194075373604946</v>
      </c>
      <c r="U149" s="23">
        <v>0.61496352372906604</v>
      </c>
      <c r="V149" s="21">
        <v>1.5885812909894346</v>
      </c>
      <c r="W149" s="21">
        <v>52.168777828503686</v>
      </c>
      <c r="X149" s="31">
        <v>10.565420166730789</v>
      </c>
    </row>
    <row r="150" spans="1:24" s="16" customFormat="1" x14ac:dyDescent="0.25">
      <c r="A150" s="54" t="s">
        <v>282</v>
      </c>
      <c r="B150" s="54"/>
      <c r="C150" s="10">
        <v>30</v>
      </c>
      <c r="D150" s="10" t="s">
        <v>37</v>
      </c>
      <c r="E150" s="15" t="s">
        <v>269</v>
      </c>
      <c r="F150" s="15"/>
      <c r="G150" s="15"/>
      <c r="H150" s="10">
        <v>0.63700000000000001</v>
      </c>
      <c r="I150" s="18">
        <v>12594.385118</v>
      </c>
      <c r="J150" s="82">
        <f t="shared" si="7"/>
        <v>1.4243819405111966</v>
      </c>
      <c r="K150" s="10">
        <v>1.018</v>
      </c>
      <c r="L150" s="21">
        <v>434.85903469343964</v>
      </c>
      <c r="M150" s="21">
        <v>27.949559628587775</v>
      </c>
      <c r="N150" s="21">
        <v>384.68741391052481</v>
      </c>
      <c r="O150" s="21">
        <v>135.83225566940149</v>
      </c>
      <c r="P150" s="21">
        <v>9.8904530783523619</v>
      </c>
      <c r="Q150" s="31">
        <v>3.495277993386392</v>
      </c>
      <c r="R150" s="31">
        <v>2.5685061851188227</v>
      </c>
      <c r="S150" s="31">
        <v>0.22323145465077129</v>
      </c>
      <c r="T150" s="31">
        <v>0.71834421462140818</v>
      </c>
      <c r="U150" s="23">
        <v>4.003807043437986E-2</v>
      </c>
      <c r="V150" s="21">
        <v>1.0562134726489867</v>
      </c>
      <c r="W150" s="21">
        <v>1.0799563850541414</v>
      </c>
      <c r="X150" s="31">
        <v>0.65197194173796946</v>
      </c>
    </row>
    <row r="151" spans="1:24" s="16" customFormat="1" x14ac:dyDescent="0.25">
      <c r="A151" s="54" t="s">
        <v>281</v>
      </c>
      <c r="B151" s="54"/>
      <c r="C151" s="10">
        <v>60</v>
      </c>
      <c r="D151" s="10" t="s">
        <v>37</v>
      </c>
      <c r="E151" s="15" t="s">
        <v>269</v>
      </c>
      <c r="F151" s="15"/>
      <c r="G151" s="15"/>
      <c r="H151" s="10">
        <v>0.57099999999999995</v>
      </c>
      <c r="I151" s="18" t="s">
        <v>13</v>
      </c>
      <c r="J151" s="23" t="s">
        <v>13</v>
      </c>
      <c r="K151" s="10">
        <v>1.0129999999999999</v>
      </c>
      <c r="L151" s="21">
        <v>269.75429440991559</v>
      </c>
      <c r="M151" s="21">
        <v>31.034412187396377</v>
      </c>
      <c r="N151" s="21">
        <v>1151.0706720959749</v>
      </c>
      <c r="O151" s="21">
        <v>32.325689597682505</v>
      </c>
      <c r="P151" s="21">
        <v>13.342077048983301</v>
      </c>
      <c r="Q151" s="31">
        <v>2.115039796896212</v>
      </c>
      <c r="R151" s="31">
        <v>2.3143156872095232</v>
      </c>
      <c r="S151" s="31">
        <v>0.20788691151687327</v>
      </c>
      <c r="T151" s="31">
        <v>0.48980398615092413</v>
      </c>
      <c r="U151" s="23">
        <v>5.1843362352727698E-2</v>
      </c>
      <c r="V151" s="21">
        <v>1.0885376387883947</v>
      </c>
      <c r="W151" s="21">
        <v>11.834254942520271</v>
      </c>
      <c r="X151" s="31">
        <v>1.5294309109202755</v>
      </c>
    </row>
    <row r="152" spans="1:24" s="16" customFormat="1" x14ac:dyDescent="0.25">
      <c r="A152" s="54" t="s">
        <v>280</v>
      </c>
      <c r="B152" s="54"/>
      <c r="C152" s="10">
        <v>54</v>
      </c>
      <c r="D152" s="10" t="s">
        <v>44</v>
      </c>
      <c r="E152" s="15" t="s">
        <v>269</v>
      </c>
      <c r="F152" s="15"/>
      <c r="G152" s="15"/>
      <c r="H152" s="10">
        <v>0.40600000000000003</v>
      </c>
      <c r="I152" s="18">
        <v>6486.7858699999997</v>
      </c>
      <c r="J152" s="82">
        <f t="shared" ref="J152:J215" si="8">(I152/88.42)/100</f>
        <v>0.73363332617054966</v>
      </c>
      <c r="K152" s="10">
        <v>1.018</v>
      </c>
      <c r="L152" s="21">
        <v>191.82950771458721</v>
      </c>
      <c r="M152" s="21">
        <v>14.324041637243459</v>
      </c>
      <c r="N152" s="21">
        <v>350.64555507222281</v>
      </c>
      <c r="O152" s="21">
        <v>40.869868071964113</v>
      </c>
      <c r="P152" s="21">
        <v>8.2852087225227002</v>
      </c>
      <c r="Q152" s="31">
        <v>7.4859505776330915</v>
      </c>
      <c r="R152" s="31">
        <v>3.081642649433523</v>
      </c>
      <c r="S152" s="31">
        <v>0.20765764889695729</v>
      </c>
      <c r="T152" s="31">
        <v>0.18280033045300192</v>
      </c>
      <c r="U152" s="23">
        <v>9.4502052131063205E-3</v>
      </c>
      <c r="V152" s="21">
        <v>0.81329441067982067</v>
      </c>
      <c r="W152" s="21">
        <v>1.4165022471559794</v>
      </c>
      <c r="X152" s="31">
        <v>0.62520666572922345</v>
      </c>
    </row>
    <row r="153" spans="1:24" s="16" customFormat="1" x14ac:dyDescent="0.25">
      <c r="A153" s="54" t="s">
        <v>279</v>
      </c>
      <c r="B153" s="54"/>
      <c r="C153" s="10">
        <v>46</v>
      </c>
      <c r="D153" s="10" t="s">
        <v>44</v>
      </c>
      <c r="E153" s="15" t="s">
        <v>269</v>
      </c>
      <c r="F153" s="15"/>
      <c r="G153" s="15"/>
      <c r="H153" s="10">
        <v>0.72899999999999998</v>
      </c>
      <c r="I153" s="18">
        <v>14542.638848000001</v>
      </c>
      <c r="J153" s="82">
        <f t="shared" si="8"/>
        <v>1.6447227830807509</v>
      </c>
      <c r="K153" s="10">
        <v>1.004</v>
      </c>
      <c r="L153" s="21">
        <v>532.23430010050959</v>
      </c>
      <c r="M153" s="21">
        <v>20.465256696323376</v>
      </c>
      <c r="N153" s="21">
        <v>304.38911273174284</v>
      </c>
      <c r="O153" s="21">
        <v>113.09043129212191</v>
      </c>
      <c r="P153" s="21">
        <v>9.6222714017106021</v>
      </c>
      <c r="Q153" s="31">
        <v>1.057167405071934</v>
      </c>
      <c r="R153" s="31">
        <v>4.3360674317963035</v>
      </c>
      <c r="S153" s="31">
        <v>0.32371779808893725</v>
      </c>
      <c r="T153" s="31">
        <v>0.14109480585650394</v>
      </c>
      <c r="U153" s="23">
        <v>0.1013641549213201</v>
      </c>
      <c r="V153" s="21">
        <v>1.2417339587692946</v>
      </c>
      <c r="W153" s="21">
        <v>1.0816324541484372</v>
      </c>
      <c r="X153" s="31">
        <v>0.85884351668167147</v>
      </c>
    </row>
    <row r="154" spans="1:24" s="16" customFormat="1" x14ac:dyDescent="0.25">
      <c r="A154" s="54" t="s">
        <v>278</v>
      </c>
      <c r="B154" s="54"/>
      <c r="C154" s="10">
        <v>30</v>
      </c>
      <c r="D154" s="10" t="s">
        <v>37</v>
      </c>
      <c r="E154" s="15" t="s">
        <v>269</v>
      </c>
      <c r="F154" s="15"/>
      <c r="G154" s="15"/>
      <c r="H154" s="10">
        <v>0.157</v>
      </c>
      <c r="I154" s="18">
        <v>1424.7338219999999</v>
      </c>
      <c r="J154" s="82">
        <f t="shared" si="8"/>
        <v>0.16113252906582218</v>
      </c>
      <c r="K154" s="10">
        <v>1.0149999999999999</v>
      </c>
      <c r="L154" s="21">
        <v>52.587915107642019</v>
      </c>
      <c r="M154" s="21">
        <v>2.3027827654059974</v>
      </c>
      <c r="N154" s="21">
        <v>110.96456190096262</v>
      </c>
      <c r="O154" s="21">
        <v>6.7835720599543876</v>
      </c>
      <c r="P154" s="21">
        <v>1.5517827260350969</v>
      </c>
      <c r="Q154" s="31">
        <v>0.62284259450189206</v>
      </c>
      <c r="R154" s="31">
        <v>0.62996972303772902</v>
      </c>
      <c r="S154" s="31">
        <v>0.01</v>
      </c>
      <c r="T154" s="31">
        <v>9.1617331506989738E-2</v>
      </c>
      <c r="U154" s="23">
        <v>7.12382655249606E-3</v>
      </c>
      <c r="V154" s="21">
        <v>0.12236470580853179</v>
      </c>
      <c r="W154" s="21">
        <v>0.12130234764801932</v>
      </c>
      <c r="X154" s="31">
        <v>9.5667558002541717E-2</v>
      </c>
    </row>
    <row r="155" spans="1:24" s="16" customFormat="1" x14ac:dyDescent="0.25">
      <c r="A155" s="54" t="s">
        <v>277</v>
      </c>
      <c r="B155" s="54"/>
      <c r="C155" s="10">
        <v>34</v>
      </c>
      <c r="D155" s="10" t="s">
        <v>44</v>
      </c>
      <c r="E155" s="15" t="s">
        <v>269</v>
      </c>
      <c r="F155" s="15"/>
      <c r="G155" s="15"/>
      <c r="H155" s="10">
        <v>0.59799999999999998</v>
      </c>
      <c r="I155" s="18">
        <v>7880.8434579999994</v>
      </c>
      <c r="J155" s="82">
        <f t="shared" si="8"/>
        <v>0.89129647794616584</v>
      </c>
      <c r="K155" s="10">
        <v>1.02</v>
      </c>
      <c r="L155" s="21">
        <v>200.4992420354516</v>
      </c>
      <c r="M155" s="21">
        <v>12.441566347582738</v>
      </c>
      <c r="N155" s="21">
        <v>731.05465441568685</v>
      </c>
      <c r="O155" s="21">
        <v>56.426272520809505</v>
      </c>
      <c r="P155" s="21">
        <v>6.069407033496141</v>
      </c>
      <c r="Q155" s="31">
        <v>0.55315677894091986</v>
      </c>
      <c r="R155" s="31">
        <v>1.9314300236968129</v>
      </c>
      <c r="S155" s="31">
        <v>5.879219328924188E-2</v>
      </c>
      <c r="T155" s="31">
        <v>6.7574262449511133E-2</v>
      </c>
      <c r="U155" s="23">
        <v>2.3532655329462519E-2</v>
      </c>
      <c r="V155" s="21">
        <v>0.72294952855935457</v>
      </c>
      <c r="W155" s="21">
        <v>2.9206364062099692</v>
      </c>
      <c r="X155" s="31">
        <v>0.55320903621755357</v>
      </c>
    </row>
    <row r="156" spans="1:24" s="16" customFormat="1" x14ac:dyDescent="0.25">
      <c r="A156" s="54" t="s">
        <v>276</v>
      </c>
      <c r="B156" s="54"/>
      <c r="C156" s="10">
        <v>22</v>
      </c>
      <c r="D156" s="10" t="s">
        <v>37</v>
      </c>
      <c r="E156" s="15" t="s">
        <v>269</v>
      </c>
      <c r="F156" s="15"/>
      <c r="G156" s="15"/>
      <c r="H156" s="10">
        <v>1.0189999999999999</v>
      </c>
      <c r="I156" s="18">
        <v>15313.946394000001</v>
      </c>
      <c r="J156" s="82">
        <f t="shared" si="8"/>
        <v>1.7319550321194299</v>
      </c>
      <c r="K156" s="10">
        <v>1.0269999999999999</v>
      </c>
      <c r="L156" s="21">
        <v>303.85124990218162</v>
      </c>
      <c r="M156" s="21">
        <v>34.982663216074975</v>
      </c>
      <c r="N156" s="21">
        <v>876.24684671623481</v>
      </c>
      <c r="O156" s="21">
        <v>253.42474063386391</v>
      </c>
      <c r="P156" s="21">
        <v>10.3023272960305</v>
      </c>
      <c r="Q156" s="31">
        <v>5.654432615284712</v>
      </c>
      <c r="R156" s="31">
        <v>6.8667131102554224</v>
      </c>
      <c r="S156" s="31">
        <v>0.55261425059731728</v>
      </c>
      <c r="T156" s="31">
        <v>0.10542912421942874</v>
      </c>
      <c r="U156" s="23">
        <v>0.1462536490374019</v>
      </c>
      <c r="V156" s="21">
        <v>0.97197924585635864</v>
      </c>
      <c r="W156" s="21">
        <v>0.93457701890745526</v>
      </c>
      <c r="X156" s="31">
        <v>0.30384965290355548</v>
      </c>
    </row>
    <row r="157" spans="1:24" s="16" customFormat="1" x14ac:dyDescent="0.25">
      <c r="A157" s="54" t="s">
        <v>275</v>
      </c>
      <c r="B157" s="54"/>
      <c r="C157" s="10">
        <v>35</v>
      </c>
      <c r="D157" s="10" t="s">
        <v>37</v>
      </c>
      <c r="E157" s="15" t="s">
        <v>269</v>
      </c>
      <c r="F157" s="15"/>
      <c r="G157" s="15"/>
      <c r="H157" s="10">
        <v>0.246</v>
      </c>
      <c r="I157" s="18">
        <v>4287.1357680000001</v>
      </c>
      <c r="J157" s="82">
        <f t="shared" si="8"/>
        <v>0.48486041257634022</v>
      </c>
      <c r="K157" s="10">
        <v>1.0069999999999999</v>
      </c>
      <c r="L157" s="21">
        <v>108.68372786358762</v>
      </c>
      <c r="M157" s="21">
        <v>6.4825874079163572</v>
      </c>
      <c r="N157" s="21">
        <v>411.72205881140883</v>
      </c>
      <c r="O157" s="21">
        <v>15.354208408696827</v>
      </c>
      <c r="P157" s="21">
        <v>4.7097390267354813</v>
      </c>
      <c r="Q157" s="31">
        <v>2.6379931960671121</v>
      </c>
      <c r="R157" s="31">
        <v>5.1980219016243021</v>
      </c>
      <c r="S157" s="31">
        <v>6.9242557169196681E-2</v>
      </c>
      <c r="T157" s="31">
        <v>5.0152311568317939E-2</v>
      </c>
      <c r="U157" s="23">
        <v>2.9289943940910938E-2</v>
      </c>
      <c r="V157" s="21">
        <v>0.25632182789543662</v>
      </c>
      <c r="W157" s="21">
        <v>0.92569215344929523</v>
      </c>
      <c r="X157" s="31">
        <v>0.25034763043435748</v>
      </c>
    </row>
    <row r="158" spans="1:24" s="16" customFormat="1" x14ac:dyDescent="0.25">
      <c r="A158" s="54" t="s">
        <v>274</v>
      </c>
      <c r="B158" s="54"/>
      <c r="C158" s="10">
        <v>27</v>
      </c>
      <c r="D158" s="10" t="s">
        <v>37</v>
      </c>
      <c r="E158" s="15" t="s">
        <v>269</v>
      </c>
      <c r="F158" s="15"/>
      <c r="G158" s="15"/>
      <c r="H158" s="10">
        <v>0.77800000000000002</v>
      </c>
      <c r="I158" s="18">
        <v>12245.866711999999</v>
      </c>
      <c r="J158" s="82">
        <f t="shared" si="8"/>
        <v>1.3849656991630852</v>
      </c>
      <c r="K158" s="10">
        <v>1.022</v>
      </c>
      <c r="L158" s="21">
        <v>499.9041158844916</v>
      </c>
      <c r="M158" s="21">
        <v>38.58644954864458</v>
      </c>
      <c r="N158" s="21">
        <v>321.55714747425884</v>
      </c>
      <c r="O158" s="21">
        <v>138.6516899286305</v>
      </c>
      <c r="P158" s="21">
        <v>7.9318300099926411</v>
      </c>
      <c r="Q158" s="31">
        <v>2.1069377313679118</v>
      </c>
      <c r="R158" s="31">
        <v>3.2913872988825634</v>
      </c>
      <c r="S158" s="31">
        <v>0.2527935934181153</v>
      </c>
      <c r="T158" s="31">
        <v>5.1940035665593146E-2</v>
      </c>
      <c r="U158" s="23">
        <v>5.3775603047418706E-2</v>
      </c>
      <c r="V158" s="21">
        <v>1.1846038144887105</v>
      </c>
      <c r="W158" s="21">
        <v>0.63932730834444518</v>
      </c>
      <c r="X158" s="31">
        <v>0.51194986960775946</v>
      </c>
    </row>
    <row r="159" spans="1:24" s="16" customFormat="1" x14ac:dyDescent="0.25">
      <c r="A159" s="54" t="s">
        <v>273</v>
      </c>
      <c r="B159" s="54"/>
      <c r="C159" s="10">
        <v>60</v>
      </c>
      <c r="D159" s="10" t="s">
        <v>37</v>
      </c>
      <c r="E159" s="15" t="s">
        <v>269</v>
      </c>
      <c r="F159" s="15"/>
      <c r="G159" s="15"/>
      <c r="H159" s="10">
        <v>0.36499999999999999</v>
      </c>
      <c r="I159" s="18">
        <v>6561.0566039999994</v>
      </c>
      <c r="J159" s="82">
        <f t="shared" si="8"/>
        <v>0.74203309251300609</v>
      </c>
      <c r="K159" s="10">
        <v>1.0129999999999999</v>
      </c>
      <c r="L159" s="21">
        <v>95.033316605418605</v>
      </c>
      <c r="M159" s="21">
        <v>29.430580859444376</v>
      </c>
      <c r="N159" s="21">
        <v>492.87646483382889</v>
      </c>
      <c r="O159" s="21">
        <v>28.708135409775309</v>
      </c>
      <c r="P159" s="21">
        <v>8.5602659932938412</v>
      </c>
      <c r="Q159" s="31">
        <v>2.1263177408529921</v>
      </c>
      <c r="R159" s="31">
        <v>1.857354617019455</v>
      </c>
      <c r="S159" s="31">
        <v>0.7310924768971433</v>
      </c>
      <c r="T159" s="31">
        <v>4.3601773153703935E-2</v>
      </c>
      <c r="U159" s="23">
        <v>3.0539027305784623E-2</v>
      </c>
      <c r="V159" s="21">
        <v>0.4249674131722706</v>
      </c>
      <c r="W159" s="21">
        <v>1.0679327830094512</v>
      </c>
      <c r="X159" s="31">
        <v>8.6649303441301118E-2</v>
      </c>
    </row>
    <row r="160" spans="1:24" s="16" customFormat="1" x14ac:dyDescent="0.25">
      <c r="A160" s="54" t="s">
        <v>272</v>
      </c>
      <c r="B160" s="54"/>
      <c r="C160" s="10">
        <v>24</v>
      </c>
      <c r="D160" s="10" t="s">
        <v>44</v>
      </c>
      <c r="E160" s="15" t="s">
        <v>269</v>
      </c>
      <c r="F160" s="15"/>
      <c r="G160" s="15"/>
      <c r="H160" s="10">
        <v>0.45600000000000002</v>
      </c>
      <c r="I160" s="18">
        <v>4487.1046880000004</v>
      </c>
      <c r="J160" s="82">
        <f t="shared" si="8"/>
        <v>0.50747621443112423</v>
      </c>
      <c r="K160" s="10">
        <v>1.01</v>
      </c>
      <c r="L160" s="21">
        <v>164.45068649228062</v>
      </c>
      <c r="M160" s="21">
        <v>10.293278336192879</v>
      </c>
      <c r="N160" s="21">
        <v>182.3285348348748</v>
      </c>
      <c r="O160" s="21">
        <v>30.587286218621305</v>
      </c>
      <c r="P160" s="21">
        <v>5.5603818486345009</v>
      </c>
      <c r="Q160" s="31">
        <v>1.1612180180003939</v>
      </c>
      <c r="R160" s="31">
        <v>6.7665501271756021</v>
      </c>
      <c r="S160" s="31">
        <v>2.7140798677273675E-2</v>
      </c>
      <c r="T160" s="31">
        <v>17.23560799690819</v>
      </c>
      <c r="U160" s="23">
        <v>2.3513819571661862E-2</v>
      </c>
      <c r="V160" s="21">
        <v>1.0602646692992566</v>
      </c>
      <c r="W160" s="21">
        <v>3.1950734838848494</v>
      </c>
      <c r="X160" s="31">
        <v>1.6753837312845317</v>
      </c>
    </row>
    <row r="161" spans="1:24" s="16" customFormat="1" x14ac:dyDescent="0.25">
      <c r="A161" s="54" t="s">
        <v>271</v>
      </c>
      <c r="B161" s="54"/>
      <c r="C161" s="10">
        <v>69</v>
      </c>
      <c r="D161" s="10" t="s">
        <v>37</v>
      </c>
      <c r="E161" s="15" t="s">
        <v>269</v>
      </c>
      <c r="F161" s="15"/>
      <c r="G161" s="15"/>
      <c r="H161" s="10">
        <v>0.14699999999999999</v>
      </c>
      <c r="I161" s="18">
        <v>2201.750184</v>
      </c>
      <c r="J161" s="82">
        <f t="shared" si="8"/>
        <v>0.24901042569554399</v>
      </c>
      <c r="K161" s="10">
        <v>1.004</v>
      </c>
      <c r="L161" s="21">
        <v>32.207464260198421</v>
      </c>
      <c r="M161" s="21">
        <v>3.8181892394260175</v>
      </c>
      <c r="N161" s="21">
        <v>159.98229526608642</v>
      </c>
      <c r="O161" s="21">
        <v>17.403321667002167</v>
      </c>
      <c r="P161" s="21">
        <v>8.3466928282501023</v>
      </c>
      <c r="Q161" s="31">
        <v>0.43714315658652592</v>
      </c>
      <c r="R161" s="31">
        <v>1.4418126216499407</v>
      </c>
      <c r="S161" s="31">
        <v>1.5085030127876878E-2</v>
      </c>
      <c r="T161" s="31">
        <v>15.64428662756079</v>
      </c>
      <c r="U161" s="23">
        <v>1.18692827511017E-2</v>
      </c>
      <c r="V161" s="21">
        <v>1.8165305748742344</v>
      </c>
      <c r="W161" s="21">
        <v>2.9807240902330689</v>
      </c>
      <c r="X161" s="31">
        <v>3.6755140264766477</v>
      </c>
    </row>
    <row r="162" spans="1:24" s="16" customFormat="1" x14ac:dyDescent="0.25">
      <c r="A162" s="54" t="s">
        <v>270</v>
      </c>
      <c r="B162" s="54"/>
      <c r="C162" s="10">
        <v>60</v>
      </c>
      <c r="D162" s="10" t="s">
        <v>37</v>
      </c>
      <c r="E162" s="15" t="s">
        <v>269</v>
      </c>
      <c r="F162" s="15"/>
      <c r="G162" s="15"/>
      <c r="H162" s="10">
        <v>0.31900000000000001</v>
      </c>
      <c r="I162" s="18">
        <v>3527.2538719999998</v>
      </c>
      <c r="J162" s="82">
        <f t="shared" si="8"/>
        <v>0.39892036552816101</v>
      </c>
      <c r="K162" s="10">
        <v>1.0069999999999999</v>
      </c>
      <c r="L162" s="21">
        <v>64.197031828248825</v>
      </c>
      <c r="M162" s="21">
        <v>6.2093907740641576</v>
      </c>
      <c r="N162" s="21">
        <v>574.80892149368481</v>
      </c>
      <c r="O162" s="21">
        <v>16.492501850854325</v>
      </c>
      <c r="P162" s="21">
        <v>6.0607997888834406</v>
      </c>
      <c r="Q162" s="31">
        <v>0.60387861810768995</v>
      </c>
      <c r="R162" s="31">
        <v>5.4863234991466827</v>
      </c>
      <c r="S162" s="31">
        <v>9.1041757678599483E-2</v>
      </c>
      <c r="T162" s="31">
        <v>18.429439210001931</v>
      </c>
      <c r="U162" s="23">
        <v>9.7579958165167693E-2</v>
      </c>
      <c r="V162" s="21">
        <v>1.5470597432661863</v>
      </c>
      <c r="W162" s="21">
        <v>2.1196410307371494</v>
      </c>
      <c r="X162" s="31">
        <v>0.7418359582144175</v>
      </c>
    </row>
    <row r="163" spans="1:24" s="16" customFormat="1" x14ac:dyDescent="0.25">
      <c r="A163" s="19" t="s">
        <v>268</v>
      </c>
      <c r="B163" s="63"/>
      <c r="C163" s="10">
        <v>27</v>
      </c>
      <c r="D163" s="10" t="s">
        <v>44</v>
      </c>
      <c r="E163" s="15" t="s">
        <v>193</v>
      </c>
      <c r="F163" s="15"/>
      <c r="G163" s="15"/>
      <c r="H163" s="10">
        <v>0.77900000000000003</v>
      </c>
      <c r="I163" s="18">
        <v>9621.4431679999998</v>
      </c>
      <c r="J163" s="82">
        <f t="shared" si="8"/>
        <v>1.0881523600995251</v>
      </c>
      <c r="K163" s="10">
        <v>1.0249999999999999</v>
      </c>
      <c r="L163" s="21">
        <v>578.75652239587589</v>
      </c>
      <c r="M163" s="21">
        <v>42.954251852800418</v>
      </c>
      <c r="N163" s="21">
        <v>713.82975310661197</v>
      </c>
      <c r="O163" s="21">
        <v>257.82888606983948</v>
      </c>
      <c r="P163" s="21">
        <v>15.824450020304411</v>
      </c>
      <c r="Q163" s="31">
        <v>2.2664526615789686</v>
      </c>
      <c r="R163" s="31">
        <v>13.387121932393022</v>
      </c>
      <c r="S163" s="31">
        <v>0.33703845028667656</v>
      </c>
      <c r="T163" s="31">
        <v>0.29863786553813698</v>
      </c>
      <c r="U163" s="23">
        <v>2.9870403344743928E-2</v>
      </c>
      <c r="V163" s="21">
        <v>4.6599900437159132</v>
      </c>
      <c r="W163" s="21">
        <v>2.3205737066159022</v>
      </c>
      <c r="X163" s="31">
        <v>0.68309155783414055</v>
      </c>
    </row>
    <row r="164" spans="1:24" s="16" customFormat="1" x14ac:dyDescent="0.25">
      <c r="A164" s="19" t="s">
        <v>267</v>
      </c>
      <c r="B164" s="63"/>
      <c r="C164" s="10">
        <v>21</v>
      </c>
      <c r="D164" s="10" t="s">
        <v>37</v>
      </c>
      <c r="E164" s="15" t="s">
        <v>193</v>
      </c>
      <c r="F164" s="15"/>
      <c r="G164" s="15"/>
      <c r="H164" s="10">
        <v>0.23</v>
      </c>
      <c r="I164" s="18">
        <v>5404.7869740000006</v>
      </c>
      <c r="J164" s="82">
        <f t="shared" si="8"/>
        <v>0.61126294661841218</v>
      </c>
      <c r="K164" s="10">
        <v>1.0069999999999999</v>
      </c>
      <c r="L164" s="21">
        <v>135.02274626038383</v>
      </c>
      <c r="M164" s="21">
        <v>11.41292897659611</v>
      </c>
      <c r="N164" s="21">
        <v>145.20550205586184</v>
      </c>
      <c r="O164" s="21">
        <v>20.358503804543776</v>
      </c>
      <c r="P164" s="21">
        <v>2.9275882299294698</v>
      </c>
      <c r="Q164" s="31">
        <v>1.0412860654747484</v>
      </c>
      <c r="R164" s="31">
        <v>2.9832075594577034</v>
      </c>
      <c r="S164" s="31">
        <v>6.3684500350778911E-2</v>
      </c>
      <c r="T164" s="31">
        <v>1.5016824890505933E-2</v>
      </c>
      <c r="U164" s="23">
        <v>2.2916768500555632E-2</v>
      </c>
      <c r="V164" s="21">
        <v>0.82240119156533509</v>
      </c>
      <c r="W164" s="21">
        <v>0.39233300514224134</v>
      </c>
      <c r="X164" s="31">
        <v>0.15970292926972351</v>
      </c>
    </row>
    <row r="165" spans="1:24" s="16" customFormat="1" x14ac:dyDescent="0.25">
      <c r="A165" s="19" t="s">
        <v>266</v>
      </c>
      <c r="B165" s="63"/>
      <c r="C165" s="10">
        <v>50</v>
      </c>
      <c r="D165" s="10" t="s">
        <v>44</v>
      </c>
      <c r="E165" s="15" t="s">
        <v>193</v>
      </c>
      <c r="F165" s="15"/>
      <c r="G165" s="15"/>
      <c r="H165" s="10">
        <v>0.26600000000000001</v>
      </c>
      <c r="I165" s="18">
        <v>5358.1860300000008</v>
      </c>
      <c r="J165" s="82">
        <f t="shared" si="8"/>
        <v>0.60599253901832173</v>
      </c>
      <c r="K165" s="10">
        <v>1.008</v>
      </c>
      <c r="L165" s="21">
        <v>150.50792771808781</v>
      </c>
      <c r="M165" s="21">
        <v>22.131297640045009</v>
      </c>
      <c r="N165" s="21">
        <v>397.93573063668782</v>
      </c>
      <c r="O165" s="21">
        <v>32.981041061960575</v>
      </c>
      <c r="P165" s="21">
        <v>5.6967516800052884</v>
      </c>
      <c r="Q165" s="31">
        <v>2.2182265309668683</v>
      </c>
      <c r="R165" s="31">
        <v>3.7274801549030134</v>
      </c>
      <c r="S165" s="31">
        <v>0.18084480030813149</v>
      </c>
      <c r="T165" s="31">
        <v>0.01</v>
      </c>
      <c r="U165" s="23">
        <v>3.990322465802823E-2</v>
      </c>
      <c r="V165" s="21">
        <v>0.87030098124891109</v>
      </c>
      <c r="W165" s="21">
        <v>1.6951170726981024</v>
      </c>
      <c r="X165" s="31">
        <v>0.4512530106156305</v>
      </c>
    </row>
    <row r="166" spans="1:24" s="16" customFormat="1" x14ac:dyDescent="0.25">
      <c r="A166" s="19" t="s">
        <v>265</v>
      </c>
      <c r="B166" s="63"/>
      <c r="C166" s="10">
        <v>40</v>
      </c>
      <c r="D166" s="10" t="s">
        <v>37</v>
      </c>
      <c r="E166" s="15" t="s">
        <v>193</v>
      </c>
      <c r="F166" s="15"/>
      <c r="G166" s="15"/>
      <c r="H166" s="19">
        <v>0.433</v>
      </c>
      <c r="I166" s="18">
        <v>10722.205964000001</v>
      </c>
      <c r="J166" s="82">
        <f t="shared" si="8"/>
        <v>1.2126448726532459</v>
      </c>
      <c r="K166" s="10">
        <v>1.0089999999999999</v>
      </c>
      <c r="L166" s="21">
        <v>275.9052112013498</v>
      </c>
      <c r="M166" s="21">
        <v>8.6325552631037716</v>
      </c>
      <c r="N166" s="21">
        <v>152.41658526291485</v>
      </c>
      <c r="O166" s="21">
        <v>35.800415244232674</v>
      </c>
      <c r="P166" s="21">
        <v>2.8991912901415295</v>
      </c>
      <c r="Q166" s="31">
        <v>0.95993472594035545</v>
      </c>
      <c r="R166" s="31">
        <v>5.046360645582995</v>
      </c>
      <c r="S166" s="31">
        <v>4.9174919067777316E-2</v>
      </c>
      <c r="T166" s="31">
        <v>0.01</v>
      </c>
      <c r="U166" s="23">
        <v>2.0628313097248632E-2</v>
      </c>
      <c r="V166" s="21">
        <v>1.179948501546553</v>
      </c>
      <c r="W166" s="21">
        <v>0.27510791590815631</v>
      </c>
      <c r="X166" s="31">
        <v>0.26867817929869747</v>
      </c>
    </row>
    <row r="167" spans="1:24" s="16" customFormat="1" x14ac:dyDescent="0.25">
      <c r="A167" s="19" t="s">
        <v>264</v>
      </c>
      <c r="B167" s="63"/>
      <c r="C167" s="10">
        <v>26</v>
      </c>
      <c r="D167" s="10" t="s">
        <v>44</v>
      </c>
      <c r="E167" s="15" t="s">
        <v>193</v>
      </c>
      <c r="F167" s="15"/>
      <c r="G167" s="15"/>
      <c r="H167" s="19">
        <v>0.495</v>
      </c>
      <c r="I167" s="18">
        <v>2947.0001200000002</v>
      </c>
      <c r="J167" s="82">
        <f t="shared" si="8"/>
        <v>0.33329564804342909</v>
      </c>
      <c r="K167" s="10">
        <v>1.014</v>
      </c>
      <c r="L167" s="21">
        <v>298.55593559219778</v>
      </c>
      <c r="M167" s="21">
        <v>33.577296043197208</v>
      </c>
      <c r="N167" s="21">
        <v>691.71014418669483</v>
      </c>
      <c r="O167" s="21">
        <v>30.988425588672676</v>
      </c>
      <c r="P167" s="21">
        <v>8.0923301317039193</v>
      </c>
      <c r="Q167" s="31">
        <v>2.3301844518953683</v>
      </c>
      <c r="R167" s="31">
        <v>2.6553641416410132</v>
      </c>
      <c r="S167" s="31">
        <v>0.1711578814873605</v>
      </c>
      <c r="T167" s="31">
        <v>0.01</v>
      </c>
      <c r="U167" s="23">
        <v>1.6226815357106829E-2</v>
      </c>
      <c r="V167" s="21">
        <v>1.8112487552220431</v>
      </c>
      <c r="W167" s="21">
        <v>1.4576253450823624</v>
      </c>
      <c r="X167" s="31">
        <v>0.66282184375599051</v>
      </c>
    </row>
    <row r="168" spans="1:24" s="16" customFormat="1" x14ac:dyDescent="0.25">
      <c r="A168" s="19" t="s">
        <v>263</v>
      </c>
      <c r="B168" s="63"/>
      <c r="C168" s="10">
        <v>60</v>
      </c>
      <c r="D168" s="10" t="s">
        <v>37</v>
      </c>
      <c r="E168" s="15" t="s">
        <v>193</v>
      </c>
      <c r="F168" s="15"/>
      <c r="G168" s="15"/>
      <c r="H168" s="19">
        <v>0.747</v>
      </c>
      <c r="I168" s="18">
        <v>879.44345600000008</v>
      </c>
      <c r="J168" s="82">
        <f t="shared" si="8"/>
        <v>9.9462051119656197E-2</v>
      </c>
      <c r="K168" s="10">
        <v>1.02</v>
      </c>
      <c r="L168" s="21">
        <v>472.28305924783581</v>
      </c>
      <c r="M168" s="21">
        <v>83.311931904312615</v>
      </c>
      <c r="N168" s="21">
        <v>408.78616348030982</v>
      </c>
      <c r="O168" s="21">
        <v>61.841151497123377</v>
      </c>
      <c r="P168" s="21">
        <v>14.215413104737411</v>
      </c>
      <c r="Q168" s="31">
        <v>4.1246935024113984</v>
      </c>
      <c r="R168" s="31">
        <v>3.3309162016504033</v>
      </c>
      <c r="S168" s="31">
        <v>0.23796480800213152</v>
      </c>
      <c r="T168" s="31">
        <v>0.21682426496938795</v>
      </c>
      <c r="U168" s="23">
        <v>0.18516190503535057</v>
      </c>
      <c r="V168" s="21">
        <v>1.5484640299341532</v>
      </c>
      <c r="W168" s="21">
        <v>1.1920396100344823</v>
      </c>
      <c r="X168" s="31">
        <v>0.57541060517391251</v>
      </c>
    </row>
    <row r="169" spans="1:24" s="16" customFormat="1" x14ac:dyDescent="0.25">
      <c r="A169" s="19" t="s">
        <v>262</v>
      </c>
      <c r="B169" s="63"/>
      <c r="C169" s="10">
        <v>67</v>
      </c>
      <c r="D169" s="10" t="s">
        <v>37</v>
      </c>
      <c r="E169" s="15" t="s">
        <v>193</v>
      </c>
      <c r="F169" s="15"/>
      <c r="G169" s="15"/>
      <c r="H169" s="19">
        <v>0.246</v>
      </c>
      <c r="I169" s="18">
        <v>13977.884622000001</v>
      </c>
      <c r="J169" s="82">
        <f t="shared" si="8"/>
        <v>1.580851009047727</v>
      </c>
      <c r="K169" s="10">
        <v>1.008</v>
      </c>
      <c r="L169" s="21">
        <v>23.429247243041019</v>
      </c>
      <c r="M169" s="21">
        <v>3.339829300018851</v>
      </c>
      <c r="N169" s="21">
        <v>34.437232840453248</v>
      </c>
      <c r="O169" s="21">
        <v>11.437828522813975</v>
      </c>
      <c r="P169" s="21">
        <v>2.53264165413737</v>
      </c>
      <c r="Q169" s="31">
        <v>0.18977764955293036</v>
      </c>
      <c r="R169" s="31">
        <v>0.83234909938849955</v>
      </c>
      <c r="S169" s="31">
        <v>1.8003707406692913E-2</v>
      </c>
      <c r="T169" s="31">
        <v>0.01</v>
      </c>
      <c r="U169" s="23">
        <v>2.4160415173382532E-2</v>
      </c>
      <c r="V169" s="21">
        <v>0.74460422815372707</v>
      </c>
      <c r="W169" s="21">
        <v>0.88550157628325532</v>
      </c>
      <c r="X169" s="31">
        <v>2.9551846543970205E-2</v>
      </c>
    </row>
    <row r="170" spans="1:24" s="16" customFormat="1" x14ac:dyDescent="0.25">
      <c r="A170" s="20" t="s">
        <v>261</v>
      </c>
      <c r="B170" s="63"/>
      <c r="C170" s="10" t="s">
        <v>471</v>
      </c>
      <c r="D170" s="10" t="s">
        <v>471</v>
      </c>
      <c r="E170" s="15" t="s">
        <v>193</v>
      </c>
      <c r="F170" s="15"/>
      <c r="G170" s="15"/>
      <c r="H170" s="20">
        <v>0.65700000000000003</v>
      </c>
      <c r="I170" s="18">
        <v>15622.727574999999</v>
      </c>
      <c r="J170" s="82">
        <f t="shared" si="8"/>
        <v>1.7668771290432028</v>
      </c>
      <c r="K170" s="10">
        <v>1.0309999999999999</v>
      </c>
      <c r="L170" s="21">
        <v>85.655899942623023</v>
      </c>
      <c r="M170" s="21">
        <v>35.703487158137911</v>
      </c>
      <c r="N170" s="21">
        <v>541.25798170198584</v>
      </c>
      <c r="O170" s="21">
        <v>9.814099610449464</v>
      </c>
      <c r="P170" s="21">
        <v>4.2156042433684595</v>
      </c>
      <c r="Q170" s="31">
        <v>0.88982036596131742</v>
      </c>
      <c r="R170" s="31">
        <v>0.75715685560532753</v>
      </c>
      <c r="S170" s="31">
        <v>4.1240799573668517E-2</v>
      </c>
      <c r="T170" s="31">
        <v>8.171884720552762E-2</v>
      </c>
      <c r="U170" s="23">
        <v>1.8346362221510031E-2</v>
      </c>
      <c r="V170" s="21">
        <v>3.2035131494079234</v>
      </c>
      <c r="W170" s="21">
        <v>1.0623261515622322</v>
      </c>
      <c r="X170" s="31">
        <v>0.20852031195397852</v>
      </c>
    </row>
    <row r="171" spans="1:24" s="16" customFormat="1" x14ac:dyDescent="0.25">
      <c r="A171" s="19" t="s">
        <v>260</v>
      </c>
      <c r="B171" s="63"/>
      <c r="C171" s="10">
        <v>38</v>
      </c>
      <c r="D171" s="10" t="s">
        <v>44</v>
      </c>
      <c r="E171" s="15" t="s">
        <v>193</v>
      </c>
      <c r="F171" s="15"/>
      <c r="G171" s="15"/>
      <c r="H171" s="10">
        <v>0.25600000000000001</v>
      </c>
      <c r="I171" s="18">
        <v>11205.602898000001</v>
      </c>
      <c r="J171" s="82">
        <f t="shared" si="8"/>
        <v>1.2673154148382719</v>
      </c>
      <c r="K171" s="10">
        <v>1.0089999999999999</v>
      </c>
      <c r="L171" s="21">
        <v>79.30607894977922</v>
      </c>
      <c r="M171" s="21">
        <v>12.315343408567109</v>
      </c>
      <c r="N171" s="21">
        <v>372.67946518165479</v>
      </c>
      <c r="O171" s="21">
        <v>16.183789470392377</v>
      </c>
      <c r="P171" s="21">
        <v>4.3460064092189095</v>
      </c>
      <c r="Q171" s="31">
        <v>0.47358245937805638</v>
      </c>
      <c r="R171" s="31">
        <v>1.6760710005245036</v>
      </c>
      <c r="S171" s="31">
        <v>6.100529229948122E-2</v>
      </c>
      <c r="T171" s="31">
        <v>9.8739308192054925E-2</v>
      </c>
      <c r="U171" s="23">
        <v>0.15404379174472754</v>
      </c>
      <c r="V171" s="21">
        <v>2.4787210742139729</v>
      </c>
      <c r="W171" s="21">
        <v>1.0939555681505424</v>
      </c>
      <c r="X171" s="31">
        <v>0.12931515078192551</v>
      </c>
    </row>
    <row r="172" spans="1:24" s="11" customFormat="1" x14ac:dyDescent="0.25">
      <c r="A172" s="19" t="s">
        <v>259</v>
      </c>
      <c r="B172" s="63"/>
      <c r="C172" s="10">
        <v>28</v>
      </c>
      <c r="D172" s="10" t="s">
        <v>37</v>
      </c>
      <c r="E172" s="15" t="s">
        <v>193</v>
      </c>
      <c r="F172" s="15"/>
      <c r="G172" s="15"/>
      <c r="H172" s="10">
        <v>0.66</v>
      </c>
      <c r="I172" s="18">
        <v>5841.5917500000005</v>
      </c>
      <c r="J172" s="82">
        <f t="shared" si="8"/>
        <v>0.66066407486993894</v>
      </c>
      <c r="K172" s="10">
        <v>1.032</v>
      </c>
      <c r="L172" s="21">
        <v>221.5603345515118</v>
      </c>
      <c r="M172" s="21">
        <v>20.329781224685913</v>
      </c>
      <c r="N172" s="21">
        <v>625.47400218144583</v>
      </c>
      <c r="O172" s="21">
        <v>225.6960915751585</v>
      </c>
      <c r="P172" s="21">
        <v>7.035019822907759</v>
      </c>
      <c r="Q172" s="31">
        <v>2.9821945796130884</v>
      </c>
      <c r="R172" s="31">
        <v>3.9446566495566837</v>
      </c>
      <c r="S172" s="31">
        <v>0.1622778580637205</v>
      </c>
      <c r="T172" s="31">
        <v>8.4517113587776332E-2</v>
      </c>
      <c r="U172" s="23">
        <v>0.16735756583460254</v>
      </c>
      <c r="V172" s="21">
        <v>0.90223530371713401</v>
      </c>
      <c r="W172" s="21">
        <v>3.853471523609842</v>
      </c>
      <c r="X172" s="31">
        <v>0.70267961237397958</v>
      </c>
    </row>
    <row r="173" spans="1:24" s="16" customFormat="1" x14ac:dyDescent="0.25">
      <c r="A173" s="19" t="s">
        <v>258</v>
      </c>
      <c r="B173" s="63"/>
      <c r="C173" s="10">
        <v>18</v>
      </c>
      <c r="D173" s="10" t="s">
        <v>44</v>
      </c>
      <c r="E173" s="15" t="s">
        <v>193</v>
      </c>
      <c r="F173" s="15"/>
      <c r="G173" s="15"/>
      <c r="H173" s="10">
        <v>0.33600000000000002</v>
      </c>
      <c r="I173" s="18">
        <v>4426.3340840000001</v>
      </c>
      <c r="J173" s="82">
        <f t="shared" si="8"/>
        <v>0.50060326668174615</v>
      </c>
      <c r="K173" s="10">
        <v>1.0089999999999999</v>
      </c>
      <c r="L173" s="21">
        <v>110.06444411317221</v>
      </c>
      <c r="M173" s="21">
        <v>6.0901068223925714</v>
      </c>
      <c r="N173" s="21">
        <v>213.25891125959583</v>
      </c>
      <c r="O173" s="21">
        <v>33.375470443051071</v>
      </c>
      <c r="P173" s="21">
        <v>4.3953829018451493</v>
      </c>
      <c r="Q173" s="31">
        <v>0.4967202944122513</v>
      </c>
      <c r="R173" s="31">
        <v>1.2492977839814434</v>
      </c>
      <c r="S173" s="31">
        <v>1.7379638825809313E-2</v>
      </c>
      <c r="T173" s="31">
        <v>7.7353750943063432E-2</v>
      </c>
      <c r="U173" s="23">
        <v>9.5488213329793931E-2</v>
      </c>
      <c r="V173" s="21">
        <v>0.57524729045000922</v>
      </c>
      <c r="W173" s="21">
        <v>0.85949649909242642</v>
      </c>
      <c r="X173" s="31">
        <v>0.1595382898597715</v>
      </c>
    </row>
    <row r="174" spans="1:24" s="16" customFormat="1" x14ac:dyDescent="0.25">
      <c r="A174" s="19" t="s">
        <v>257</v>
      </c>
      <c r="B174" s="63"/>
      <c r="C174" s="10">
        <v>26</v>
      </c>
      <c r="D174" s="10" t="s">
        <v>37</v>
      </c>
      <c r="E174" s="15" t="s">
        <v>193</v>
      </c>
      <c r="F174" s="15"/>
      <c r="G174" s="15"/>
      <c r="H174" s="10">
        <v>0.32500000000000001</v>
      </c>
      <c r="I174" s="18">
        <v>4700.0619139999999</v>
      </c>
      <c r="J174" s="82">
        <f t="shared" si="8"/>
        <v>0.53156094933273013</v>
      </c>
      <c r="K174" s="10">
        <v>1.016</v>
      </c>
      <c r="L174" s="21">
        <v>138.31836743048481</v>
      </c>
      <c r="M174" s="21">
        <v>23.053649356452112</v>
      </c>
      <c r="N174" s="21">
        <v>299.55643785267785</v>
      </c>
      <c r="O174" s="21">
        <v>70.205093599489274</v>
      </c>
      <c r="P174" s="21">
        <v>8.3924242758039984</v>
      </c>
      <c r="Q174" s="31">
        <v>1.5865933599183384</v>
      </c>
      <c r="R174" s="31">
        <v>2.6327968412901939</v>
      </c>
      <c r="S174" s="31">
        <v>0.18641429376590854</v>
      </c>
      <c r="T174" s="31">
        <v>0.24776377093087495</v>
      </c>
      <c r="U174" s="23">
        <v>0.26282450478291453</v>
      </c>
      <c r="V174" s="21">
        <v>1.1487020259672831</v>
      </c>
      <c r="W174" s="21">
        <v>4.4620673379816527</v>
      </c>
      <c r="X174" s="31">
        <v>0.39425231974793451</v>
      </c>
    </row>
    <row r="175" spans="1:24" s="16" customFormat="1" x14ac:dyDescent="0.25">
      <c r="A175" s="19" t="s">
        <v>256</v>
      </c>
      <c r="B175" s="63"/>
      <c r="C175" s="10">
        <v>40</v>
      </c>
      <c r="D175" s="10" t="s">
        <v>471</v>
      </c>
      <c r="E175" s="15" t="s">
        <v>193</v>
      </c>
      <c r="F175" s="15"/>
      <c r="G175" s="15"/>
      <c r="H175" s="10">
        <v>0.50600000000000001</v>
      </c>
      <c r="I175" s="18">
        <v>14536.999304000001</v>
      </c>
      <c r="J175" s="82">
        <f t="shared" si="8"/>
        <v>1.6440849699163087</v>
      </c>
      <c r="K175" s="10">
        <v>1.0249999999999999</v>
      </c>
      <c r="L175" s="21">
        <v>192.30605164676379</v>
      </c>
      <c r="M175" s="21">
        <v>29.44762914512431</v>
      </c>
      <c r="N175" s="21">
        <v>457.16902859343884</v>
      </c>
      <c r="O175" s="21">
        <v>161.05492013674248</v>
      </c>
      <c r="P175" s="21">
        <v>20.173986400993307</v>
      </c>
      <c r="Q175" s="31">
        <v>2.9358494283580185</v>
      </c>
      <c r="R175" s="31">
        <v>3.5511362907473139</v>
      </c>
      <c r="S175" s="31">
        <v>0.22720734970266454</v>
      </c>
      <c r="T175" s="31">
        <v>1.0025268714676301</v>
      </c>
      <c r="U175" s="23">
        <v>0.37140110853756853</v>
      </c>
      <c r="V175" s="21">
        <v>1.295264968698153</v>
      </c>
      <c r="W175" s="21">
        <v>34.543902926547126</v>
      </c>
      <c r="X175" s="31">
        <v>0.53998925045687751</v>
      </c>
    </row>
    <row r="176" spans="1:24" s="16" customFormat="1" x14ac:dyDescent="0.25">
      <c r="A176" s="19" t="s">
        <v>255</v>
      </c>
      <c r="B176" s="63"/>
      <c r="C176" s="10">
        <v>76</v>
      </c>
      <c r="D176" s="10" t="s">
        <v>37</v>
      </c>
      <c r="E176" s="15" t="s">
        <v>193</v>
      </c>
      <c r="F176" s="15"/>
      <c r="G176" s="15"/>
      <c r="H176" s="10">
        <v>0.41299999999999998</v>
      </c>
      <c r="I176" s="18">
        <v>13908.000778</v>
      </c>
      <c r="J176" s="82">
        <f t="shared" si="8"/>
        <v>1.5729473849807736</v>
      </c>
      <c r="K176" s="10">
        <v>1.018</v>
      </c>
      <c r="L176" s="21">
        <v>342.82604423709182</v>
      </c>
      <c r="M176" s="21">
        <v>22.304660774749713</v>
      </c>
      <c r="N176" s="21">
        <v>596.56871360546893</v>
      </c>
      <c r="O176" s="21">
        <v>18.311583712430973</v>
      </c>
      <c r="P176" s="21">
        <v>13.470538812608609</v>
      </c>
      <c r="Q176" s="31">
        <v>3.5269260784131786</v>
      </c>
      <c r="R176" s="31">
        <v>2.2281636502105036</v>
      </c>
      <c r="S176" s="31">
        <v>0.10866380419240651</v>
      </c>
      <c r="T176" s="31">
        <v>4.2021483888431295</v>
      </c>
      <c r="U176" s="23">
        <v>0.20697665647891855</v>
      </c>
      <c r="V176" s="21">
        <v>8.0815379604523834</v>
      </c>
      <c r="W176" s="21">
        <v>0.50386137933558228</v>
      </c>
      <c r="X176" s="31">
        <v>0.1386280284080805</v>
      </c>
    </row>
    <row r="177" spans="1:24" s="16" customFormat="1" x14ac:dyDescent="0.25">
      <c r="A177" s="19" t="s">
        <v>254</v>
      </c>
      <c r="B177" s="63"/>
      <c r="C177" s="10">
        <v>21</v>
      </c>
      <c r="D177" s="10" t="s">
        <v>37</v>
      </c>
      <c r="E177" s="15" t="s">
        <v>193</v>
      </c>
      <c r="F177" s="15"/>
      <c r="G177" s="15"/>
      <c r="H177" s="10">
        <v>0.65100000000000002</v>
      </c>
      <c r="I177" s="18">
        <v>26400.735103999999</v>
      </c>
      <c r="J177" s="82">
        <f t="shared" si="8"/>
        <v>2.985832968106763</v>
      </c>
      <c r="K177" s="10">
        <v>1.0229999999999999</v>
      </c>
      <c r="L177" s="21">
        <v>147.64492036467581</v>
      </c>
      <c r="M177" s="21">
        <v>58.808253773625516</v>
      </c>
      <c r="N177" s="21">
        <v>695.03482738766195</v>
      </c>
      <c r="O177" s="21">
        <v>169.55789681301246</v>
      </c>
      <c r="P177" s="21">
        <v>16.355289613144709</v>
      </c>
      <c r="Q177" s="31">
        <v>5.1463083263510185</v>
      </c>
      <c r="R177" s="31">
        <v>4.1222710849979336</v>
      </c>
      <c r="S177" s="31">
        <v>0.26057979338067255</v>
      </c>
      <c r="T177" s="31">
        <v>0.83107113403073296</v>
      </c>
      <c r="U177" s="23">
        <v>0.98346587894654047</v>
      </c>
      <c r="V177" s="21">
        <v>2.6240451285426234</v>
      </c>
      <c r="W177" s="21">
        <v>1.8867452684155526</v>
      </c>
      <c r="X177" s="31">
        <v>0.65405702894612849</v>
      </c>
    </row>
    <row r="178" spans="1:24" s="16" customFormat="1" x14ac:dyDescent="0.25">
      <c r="A178" s="19" t="s">
        <v>253</v>
      </c>
      <c r="B178" s="63"/>
      <c r="C178" s="10">
        <v>60</v>
      </c>
      <c r="D178" s="10" t="s">
        <v>37</v>
      </c>
      <c r="E178" s="15" t="s">
        <v>188</v>
      </c>
      <c r="F178" s="15"/>
      <c r="G178" s="15"/>
      <c r="H178" s="10">
        <v>0.51800000000000002</v>
      </c>
      <c r="I178" s="18">
        <v>11025.059384</v>
      </c>
      <c r="J178" s="82">
        <f t="shared" si="8"/>
        <v>1.2468965600542863</v>
      </c>
      <c r="K178" s="10">
        <v>1.018</v>
      </c>
      <c r="L178" s="21">
        <v>368.70817702582383</v>
      </c>
      <c r="M178" s="21">
        <v>18.271272521399112</v>
      </c>
      <c r="N178" s="21">
        <v>656.26016967294095</v>
      </c>
      <c r="O178" s="21">
        <v>74.560008021980465</v>
      </c>
      <c r="P178" s="21">
        <v>6.8320705167110294</v>
      </c>
      <c r="Q178" s="31">
        <v>1.0608276940689785</v>
      </c>
      <c r="R178" s="31">
        <v>8.7398470953298144</v>
      </c>
      <c r="S178" s="31">
        <v>6.6379873563935515E-2</v>
      </c>
      <c r="T178" s="31">
        <v>0.19128394309106295</v>
      </c>
      <c r="U178" s="23">
        <v>9.1229725928881622E-2</v>
      </c>
      <c r="V178" s="21">
        <v>1.4520346592874132</v>
      </c>
      <c r="W178" s="21">
        <v>0.31526858321225337</v>
      </c>
      <c r="X178" s="31">
        <v>0.18963939965801851</v>
      </c>
    </row>
    <row r="179" spans="1:24" s="16" customFormat="1" x14ac:dyDescent="0.25">
      <c r="A179" s="19" t="s">
        <v>252</v>
      </c>
      <c r="B179" s="63"/>
      <c r="C179" s="10">
        <v>22</v>
      </c>
      <c r="D179" s="10" t="s">
        <v>37</v>
      </c>
      <c r="E179" s="15" t="s">
        <v>188</v>
      </c>
      <c r="F179" s="15"/>
      <c r="G179" s="15"/>
      <c r="H179" s="10">
        <v>0.28899999999999998</v>
      </c>
      <c r="I179" s="18">
        <v>7856.7399240000004</v>
      </c>
      <c r="J179" s="82">
        <f t="shared" si="8"/>
        <v>0.88857045057679263</v>
      </c>
      <c r="K179" s="10">
        <v>1.01</v>
      </c>
      <c r="L179" s="21">
        <v>63.536341762589814</v>
      </c>
      <c r="M179" s="21">
        <v>18.396044639008309</v>
      </c>
      <c r="N179" s="21">
        <v>211.37946265992184</v>
      </c>
      <c r="O179" s="21">
        <v>85.917120145021784</v>
      </c>
      <c r="P179" s="21">
        <v>6.4167337527460191</v>
      </c>
      <c r="Q179" s="31">
        <v>5.1573870630858192</v>
      </c>
      <c r="R179" s="31">
        <v>1.8299346217771433</v>
      </c>
      <c r="S179" s="31">
        <v>0.15754329263229852</v>
      </c>
      <c r="T179" s="31">
        <v>0.12333686922315393</v>
      </c>
      <c r="U179" s="23">
        <v>0.22333395969490552</v>
      </c>
      <c r="V179" s="21">
        <v>0.99611875003913308</v>
      </c>
      <c r="W179" s="21">
        <v>2.0219134377648822</v>
      </c>
      <c r="X179" s="31">
        <v>0.71765798821051052</v>
      </c>
    </row>
    <row r="180" spans="1:24" s="16" customFormat="1" x14ac:dyDescent="0.25">
      <c r="A180" s="19" t="s">
        <v>251</v>
      </c>
      <c r="B180" s="63"/>
      <c r="C180" s="10">
        <v>31</v>
      </c>
      <c r="D180" s="10" t="s">
        <v>44</v>
      </c>
      <c r="E180" s="15" t="s">
        <v>188</v>
      </c>
      <c r="F180" s="15"/>
      <c r="G180" s="15"/>
      <c r="H180" s="10">
        <v>0.623</v>
      </c>
      <c r="I180" s="18">
        <v>17751.919708000001</v>
      </c>
      <c r="J180" s="82">
        <f t="shared" si="8"/>
        <v>2.007681486993893</v>
      </c>
      <c r="K180" s="10">
        <v>1.0209999999999999</v>
      </c>
      <c r="L180" s="21">
        <v>599.13150907374984</v>
      </c>
      <c r="M180" s="21">
        <v>75.160151586494109</v>
      </c>
      <c r="N180" s="21">
        <v>1500.5483475321637</v>
      </c>
      <c r="O180" s="21">
        <v>203.06390795826348</v>
      </c>
      <c r="P180" s="21">
        <v>21.56023128804291</v>
      </c>
      <c r="Q180" s="31">
        <v>1.9153060765862084</v>
      </c>
      <c r="R180" s="31">
        <v>6.1847483250299842</v>
      </c>
      <c r="S180" s="31">
        <v>0.15552804672697049</v>
      </c>
      <c r="T180" s="31">
        <v>0.14645524367767293</v>
      </c>
      <c r="U180" s="23">
        <v>0.22585667696877254</v>
      </c>
      <c r="V180" s="21">
        <v>2.7776835802340032</v>
      </c>
      <c r="W180" s="21">
        <v>3.6751846894776325</v>
      </c>
      <c r="X180" s="31">
        <v>0.38738888755638551</v>
      </c>
    </row>
    <row r="181" spans="1:24" s="16" customFormat="1" x14ac:dyDescent="0.25">
      <c r="A181" s="19" t="s">
        <v>250</v>
      </c>
      <c r="B181" s="63"/>
      <c r="C181" s="10">
        <v>18</v>
      </c>
      <c r="D181" s="10" t="s">
        <v>37</v>
      </c>
      <c r="E181" s="15" t="s">
        <v>188</v>
      </c>
      <c r="F181" s="15"/>
      <c r="G181" s="15"/>
      <c r="H181" s="10">
        <v>0.56299999999999994</v>
      </c>
      <c r="I181" s="18">
        <v>3343.0466419999998</v>
      </c>
      <c r="J181" s="82">
        <f t="shared" si="8"/>
        <v>0.37808715697805922</v>
      </c>
      <c r="K181" s="10">
        <v>1.022</v>
      </c>
      <c r="L181" s="21">
        <v>206.14188628657783</v>
      </c>
      <c r="M181" s="21">
        <v>68.109407552128516</v>
      </c>
      <c r="N181" s="21">
        <v>346.63593040031287</v>
      </c>
      <c r="O181" s="21">
        <v>124.71752138232748</v>
      </c>
      <c r="P181" s="21">
        <v>11.52868892243481</v>
      </c>
      <c r="Q181" s="31">
        <v>5.744641807204558</v>
      </c>
      <c r="R181" s="31">
        <v>18.581708779542524</v>
      </c>
      <c r="S181" s="31">
        <v>8.2392571323454511E-2</v>
      </c>
      <c r="T181" s="31">
        <v>0.20227368029459694</v>
      </c>
      <c r="U181" s="23">
        <v>0.23714496312401157</v>
      </c>
      <c r="V181" s="21">
        <v>1.660224269622173</v>
      </c>
      <c r="W181" s="21">
        <v>5.3827954086773122</v>
      </c>
      <c r="X181" s="31">
        <v>1.0304676598908344</v>
      </c>
    </row>
    <row r="182" spans="1:24" s="16" customFormat="1" x14ac:dyDescent="0.25">
      <c r="A182" s="19" t="s">
        <v>249</v>
      </c>
      <c r="B182" s="63"/>
      <c r="C182" s="10">
        <v>66</v>
      </c>
      <c r="D182" s="10" t="s">
        <v>37</v>
      </c>
      <c r="E182" s="15" t="s">
        <v>188</v>
      </c>
      <c r="F182" s="15"/>
      <c r="G182" s="15"/>
      <c r="H182" s="10">
        <v>0.29599999999999999</v>
      </c>
      <c r="I182" s="18">
        <v>10926.049950000001</v>
      </c>
      <c r="J182" s="82">
        <f t="shared" si="8"/>
        <v>1.2356989312372766</v>
      </c>
      <c r="K182" s="10">
        <v>1.0109999999999999</v>
      </c>
      <c r="L182" s="21">
        <v>102.91529018776423</v>
      </c>
      <c r="M182" s="21">
        <v>22.966447619570708</v>
      </c>
      <c r="N182" s="21">
        <v>168.31339861754884</v>
      </c>
      <c r="O182" s="21">
        <v>11.567485920959475</v>
      </c>
      <c r="P182" s="21">
        <v>5.8757051751202098</v>
      </c>
      <c r="Q182" s="31">
        <v>1.2439781468211584</v>
      </c>
      <c r="R182" s="31">
        <v>1.6468967895081834</v>
      </c>
      <c r="S182" s="31">
        <v>1.9134054795735912E-2</v>
      </c>
      <c r="T182" s="31">
        <v>5.9413065561093326E-2</v>
      </c>
      <c r="U182" s="23">
        <v>8.731205249509133E-2</v>
      </c>
      <c r="V182" s="21">
        <v>0.75823945644690105</v>
      </c>
      <c r="W182" s="21">
        <v>1.6778764750886623</v>
      </c>
      <c r="X182" s="31">
        <v>9.7413605920802421E-2</v>
      </c>
    </row>
    <row r="183" spans="1:24" s="16" customFormat="1" x14ac:dyDescent="0.25">
      <c r="A183" s="19" t="s">
        <v>248</v>
      </c>
      <c r="B183" s="63"/>
      <c r="C183" s="10">
        <v>31</v>
      </c>
      <c r="D183" s="10" t="s">
        <v>37</v>
      </c>
      <c r="E183" s="15" t="s">
        <v>188</v>
      </c>
      <c r="F183" s="15"/>
      <c r="G183" s="15"/>
      <c r="H183" s="10">
        <v>0.87</v>
      </c>
      <c r="I183" s="18">
        <v>11386.155198</v>
      </c>
      <c r="J183" s="82">
        <f t="shared" si="8"/>
        <v>1.2877352632888486</v>
      </c>
      <c r="K183" s="10">
        <v>1.03</v>
      </c>
      <c r="L183" s="21">
        <v>414.85294919008584</v>
      </c>
      <c r="M183" s="21">
        <v>56.835623628206314</v>
      </c>
      <c r="N183" s="21">
        <v>971.7901429856679</v>
      </c>
      <c r="O183" s="21">
        <v>218.65192817794849</v>
      </c>
      <c r="P183" s="21">
        <v>9.6387733391066082</v>
      </c>
      <c r="Q183" s="31">
        <v>4.5999040981288486</v>
      </c>
      <c r="R183" s="31">
        <v>25.243528434760222</v>
      </c>
      <c r="S183" s="31">
        <v>0.37527669964828453</v>
      </c>
      <c r="T183" s="31">
        <v>0.26255721456064895</v>
      </c>
      <c r="U183" s="23">
        <v>0.33627031070629254</v>
      </c>
      <c r="V183" s="21">
        <v>1.433094582851993</v>
      </c>
      <c r="W183" s="21">
        <v>0.98052755647250633</v>
      </c>
      <c r="X183" s="31">
        <v>0.76762875426734045</v>
      </c>
    </row>
    <row r="184" spans="1:24" s="16" customFormat="1" x14ac:dyDescent="0.25">
      <c r="A184" s="19" t="s">
        <v>247</v>
      </c>
      <c r="B184" s="63"/>
      <c r="C184" s="10">
        <v>45</v>
      </c>
      <c r="D184" s="10" t="s">
        <v>37</v>
      </c>
      <c r="E184" s="15" t="s">
        <v>188</v>
      </c>
      <c r="F184" s="15"/>
      <c r="G184" s="15"/>
      <c r="H184" s="10">
        <v>0.48799999999999999</v>
      </c>
      <c r="I184" s="18">
        <v>4094.3550740000005</v>
      </c>
      <c r="J184" s="82">
        <f t="shared" si="8"/>
        <v>0.46305757453064922</v>
      </c>
      <c r="K184" s="10">
        <v>1.0209999999999999</v>
      </c>
      <c r="L184" s="21">
        <v>524.24942806248782</v>
      </c>
      <c r="M184" s="21">
        <v>99.491638983731605</v>
      </c>
      <c r="N184" s="21">
        <v>770.36923739469489</v>
      </c>
      <c r="O184" s="21">
        <v>39.874330285180477</v>
      </c>
      <c r="P184" s="21">
        <v>15.84043980496801</v>
      </c>
      <c r="Q184" s="31">
        <v>9.8093384738155081</v>
      </c>
      <c r="R184" s="31">
        <v>5.467369567702244</v>
      </c>
      <c r="S184" s="31">
        <v>0.1090555703460095</v>
      </c>
      <c r="T184" s="31">
        <v>0.16369201359355795</v>
      </c>
      <c r="U184" s="23">
        <v>0.38234685328474749</v>
      </c>
      <c r="V184" s="21">
        <v>1.8367115402093832</v>
      </c>
      <c r="W184" s="21">
        <v>1.0922388053967924</v>
      </c>
      <c r="X184" s="31">
        <v>0.20616011772944348</v>
      </c>
    </row>
    <row r="185" spans="1:24" s="16" customFormat="1" x14ac:dyDescent="0.25">
      <c r="A185" s="19" t="s">
        <v>246</v>
      </c>
      <c r="B185" s="63"/>
      <c r="C185" s="10">
        <v>60</v>
      </c>
      <c r="D185" s="10" t="s">
        <v>44</v>
      </c>
      <c r="E185" s="15" t="s">
        <v>188</v>
      </c>
      <c r="F185" s="15"/>
      <c r="G185" s="15"/>
      <c r="H185" s="10">
        <v>0.73799999999999999</v>
      </c>
      <c r="I185" s="18">
        <v>8078.0504780000001</v>
      </c>
      <c r="J185" s="82">
        <f t="shared" si="8"/>
        <v>0.9135999183442659</v>
      </c>
      <c r="K185" s="10">
        <v>1.024</v>
      </c>
      <c r="L185" s="21">
        <v>693.79420491105986</v>
      </c>
      <c r="M185" s="21">
        <v>113.2653897969992</v>
      </c>
      <c r="N185" s="21">
        <v>563.27553082072382</v>
      </c>
      <c r="O185" s="21">
        <v>215.66259964161549</v>
      </c>
      <c r="P185" s="21">
        <v>22.444414591805312</v>
      </c>
      <c r="Q185" s="31">
        <v>2.3135943791260081</v>
      </c>
      <c r="R185" s="31">
        <v>8.8265675643081547</v>
      </c>
      <c r="S185" s="31">
        <v>0.20232451586154052</v>
      </c>
      <c r="T185" s="31">
        <v>0.16977125324621894</v>
      </c>
      <c r="U185" s="23">
        <v>0.15102554616550451</v>
      </c>
      <c r="V185" s="21">
        <v>1.924702838115933</v>
      </c>
      <c r="W185" s="21">
        <v>2.4301805068848021</v>
      </c>
      <c r="X185" s="31">
        <v>0.63888647702370949</v>
      </c>
    </row>
    <row r="186" spans="1:24" s="16" customFormat="1" x14ac:dyDescent="0.25">
      <c r="A186" s="19" t="s">
        <v>245</v>
      </c>
      <c r="B186" s="63"/>
      <c r="C186" s="10">
        <v>32</v>
      </c>
      <c r="D186" s="10" t="s">
        <v>44</v>
      </c>
      <c r="E186" s="15" t="s">
        <v>188</v>
      </c>
      <c r="F186" s="15"/>
      <c r="G186" s="15"/>
      <c r="H186" s="10">
        <v>0.8</v>
      </c>
      <c r="I186" s="18">
        <v>11228.903370000002</v>
      </c>
      <c r="J186" s="82">
        <f t="shared" si="8"/>
        <v>1.2699506186383174</v>
      </c>
      <c r="K186" s="10">
        <v>1.026</v>
      </c>
      <c r="L186" s="21">
        <v>522.9304444297718</v>
      </c>
      <c r="M186" s="21">
        <v>69.916907301525214</v>
      </c>
      <c r="N186" s="21">
        <v>1450.4919806854537</v>
      </c>
      <c r="O186" s="21">
        <v>314.68146731360548</v>
      </c>
      <c r="P186" s="21">
        <v>19.14710440230791</v>
      </c>
      <c r="Q186" s="31">
        <v>4.8323544540493186</v>
      </c>
      <c r="R186" s="31">
        <v>10.384958060157423</v>
      </c>
      <c r="S186" s="31">
        <v>0.23894271053035351</v>
      </c>
      <c r="T186" s="31">
        <v>0.23377884739438495</v>
      </c>
      <c r="U186" s="23">
        <v>0.20487677826674755</v>
      </c>
      <c r="V186" s="21">
        <v>3.1372359597164934</v>
      </c>
      <c r="W186" s="21">
        <v>1.2645223409296724</v>
      </c>
      <c r="X186" s="31">
        <v>1.5894330107993746</v>
      </c>
    </row>
    <row r="187" spans="1:24" s="16" customFormat="1" x14ac:dyDescent="0.25">
      <c r="A187" s="19" t="s">
        <v>244</v>
      </c>
      <c r="B187" s="63"/>
      <c r="C187" s="10">
        <v>60</v>
      </c>
      <c r="D187" s="10" t="s">
        <v>37</v>
      </c>
      <c r="E187" s="15" t="s">
        <v>188</v>
      </c>
      <c r="F187" s="15"/>
      <c r="G187" s="15"/>
      <c r="H187" s="10">
        <v>0.77900000000000003</v>
      </c>
      <c r="I187" s="18">
        <v>5835.7666319999998</v>
      </c>
      <c r="J187" s="82">
        <f t="shared" si="8"/>
        <v>0.66000527391992758</v>
      </c>
      <c r="K187" s="10">
        <v>1.0289999999999999</v>
      </c>
      <c r="L187" s="21">
        <v>393.96732980434786</v>
      </c>
      <c r="M187" s="21">
        <v>44.226304088018409</v>
      </c>
      <c r="N187" s="21">
        <v>1069.078328781924</v>
      </c>
      <c r="O187" s="21">
        <v>76.798189167469971</v>
      </c>
      <c r="P187" s="21">
        <v>11.459203613350011</v>
      </c>
      <c r="Q187" s="31">
        <v>2.4202258364388687</v>
      </c>
      <c r="R187" s="31">
        <v>8.6274821025002026</v>
      </c>
      <c r="S187" s="31">
        <v>0.32559123369598253</v>
      </c>
      <c r="T187" s="31">
        <v>0.23265082810316995</v>
      </c>
      <c r="U187" s="23">
        <v>0.19007775826034157</v>
      </c>
      <c r="V187" s="21">
        <v>1.3816428317658431</v>
      </c>
      <c r="W187" s="21">
        <v>6.7475159063281822</v>
      </c>
      <c r="X187" s="31">
        <v>0.62072102063497847</v>
      </c>
    </row>
    <row r="188" spans="1:24" s="16" customFormat="1" x14ac:dyDescent="0.25">
      <c r="A188" s="19" t="s">
        <v>243</v>
      </c>
      <c r="B188" s="63"/>
      <c r="C188" s="10">
        <v>26</v>
      </c>
      <c r="D188" s="10" t="s">
        <v>37</v>
      </c>
      <c r="E188" s="15" t="s">
        <v>188</v>
      </c>
      <c r="F188" s="15"/>
      <c r="G188" s="15"/>
      <c r="H188" s="10">
        <v>0.67500000000000004</v>
      </c>
      <c r="I188" s="18">
        <v>18264.442232000001</v>
      </c>
      <c r="J188" s="82">
        <f t="shared" si="8"/>
        <v>2.0656460339289753</v>
      </c>
      <c r="K188" s="10">
        <v>1.016</v>
      </c>
      <c r="L188" s="21">
        <v>381.10802804782588</v>
      </c>
      <c r="M188" s="21">
        <v>25.71779012815011</v>
      </c>
      <c r="N188" s="21">
        <v>329.89222014535187</v>
      </c>
      <c r="O188" s="21">
        <v>56.809570812384777</v>
      </c>
      <c r="P188" s="21">
        <v>5.9064774822416686</v>
      </c>
      <c r="Q188" s="31">
        <v>2.1869427599603384</v>
      </c>
      <c r="R188" s="31">
        <v>4.9251905019237032</v>
      </c>
      <c r="S188" s="31">
        <v>9.5019024967516102E-2</v>
      </c>
      <c r="T188" s="31">
        <v>5.1990589189431141E-2</v>
      </c>
      <c r="U188" s="23">
        <v>0.30950157060470057</v>
      </c>
      <c r="V188" s="21">
        <v>3.7437615918941036</v>
      </c>
      <c r="W188" s="21">
        <v>1.0508205848488024</v>
      </c>
      <c r="X188" s="31">
        <v>0.23495023270446647</v>
      </c>
    </row>
    <row r="189" spans="1:24" s="16" customFormat="1" x14ac:dyDescent="0.25">
      <c r="A189" s="19" t="s">
        <v>242</v>
      </c>
      <c r="B189" s="63"/>
      <c r="C189" s="10" t="s">
        <v>471</v>
      </c>
      <c r="D189" s="10" t="s">
        <v>44</v>
      </c>
      <c r="E189" s="15" t="s">
        <v>188</v>
      </c>
      <c r="F189" s="15"/>
      <c r="G189" s="15"/>
      <c r="H189" s="10">
        <v>0.63500000000000001</v>
      </c>
      <c r="I189" s="18">
        <v>11822.959974000001</v>
      </c>
      <c r="J189" s="82">
        <f t="shared" si="8"/>
        <v>1.3371363915403756</v>
      </c>
      <c r="K189" s="10">
        <v>1.0169999999999999</v>
      </c>
      <c r="L189" s="21">
        <v>239.13273081401982</v>
      </c>
      <c r="M189" s="21">
        <v>39.307192783334315</v>
      </c>
      <c r="N189" s="21">
        <v>1187.225345502354</v>
      </c>
      <c r="O189" s="21">
        <v>118.74487472277849</v>
      </c>
      <c r="P189" s="21">
        <v>8.4958330402251896</v>
      </c>
      <c r="Q189" s="31">
        <v>3.9604076867158984</v>
      </c>
      <c r="R189" s="31">
        <v>1.9890613255815734</v>
      </c>
      <c r="S189" s="31">
        <v>0.32325019229695251</v>
      </c>
      <c r="T189" s="31">
        <v>0.12314256589916892</v>
      </c>
      <c r="U189" s="23">
        <v>0.58083252555935849</v>
      </c>
      <c r="V189" s="21">
        <v>1.452365507951493</v>
      </c>
      <c r="W189" s="21">
        <v>0.27016462062342828</v>
      </c>
      <c r="X189" s="31">
        <v>0.68201710297016649</v>
      </c>
    </row>
    <row r="190" spans="1:24" s="16" customFormat="1" x14ac:dyDescent="0.25">
      <c r="A190" s="19" t="s">
        <v>241</v>
      </c>
      <c r="B190" s="63"/>
      <c r="C190" s="10">
        <v>46</v>
      </c>
      <c r="D190" s="10" t="s">
        <v>37</v>
      </c>
      <c r="E190" s="15" t="s">
        <v>211</v>
      </c>
      <c r="F190" s="15"/>
      <c r="G190" s="15"/>
      <c r="H190" s="19">
        <v>0.48299999999999998</v>
      </c>
      <c r="I190" s="18">
        <v>11956.920115999999</v>
      </c>
      <c r="J190" s="82">
        <f t="shared" si="8"/>
        <v>1.352286826057453</v>
      </c>
      <c r="K190" s="10">
        <v>1.014</v>
      </c>
      <c r="L190" s="21">
        <v>478.44638276782581</v>
      </c>
      <c r="M190" s="21">
        <v>24.508833173373212</v>
      </c>
      <c r="N190" s="21">
        <v>413.69341943573784</v>
      </c>
      <c r="O190" s="21">
        <v>23.760839961292874</v>
      </c>
      <c r="P190" s="21">
        <v>6.7671022252122395</v>
      </c>
      <c r="Q190" s="31">
        <v>1.3323387760189285</v>
      </c>
      <c r="R190" s="31">
        <v>2.4824466477550438</v>
      </c>
      <c r="S190" s="31">
        <v>4.6530465945323715E-2</v>
      </c>
      <c r="T190" s="31">
        <v>5.9007469991477629E-2</v>
      </c>
      <c r="U190" s="23">
        <v>0.18605423001862553</v>
      </c>
      <c r="V190" s="21">
        <v>1.1279403974255331</v>
      </c>
      <c r="W190" s="21">
        <v>1.6190547596426925</v>
      </c>
      <c r="X190" s="31">
        <v>7.6332300151988511E-2</v>
      </c>
    </row>
    <row r="191" spans="1:24" s="16" customFormat="1" x14ac:dyDescent="0.25">
      <c r="A191" s="19" t="s">
        <v>240</v>
      </c>
      <c r="B191" s="63"/>
      <c r="C191" s="10">
        <v>64</v>
      </c>
      <c r="D191" s="10" t="s">
        <v>44</v>
      </c>
      <c r="E191" s="15" t="s">
        <v>211</v>
      </c>
      <c r="F191" s="15"/>
      <c r="G191" s="15"/>
      <c r="H191" s="19">
        <v>0.66700000000000004</v>
      </c>
      <c r="I191" s="18">
        <v>7699.488096000001</v>
      </c>
      <c r="J191" s="82">
        <f t="shared" si="8"/>
        <v>0.87078580592626109</v>
      </c>
      <c r="K191" s="10">
        <v>1.0229999999999999</v>
      </c>
      <c r="L191" s="21">
        <v>241.79962334121183</v>
      </c>
      <c r="M191" s="21">
        <v>55.817664385018013</v>
      </c>
      <c r="N191" s="21">
        <v>832.12010990754698</v>
      </c>
      <c r="O191" s="21">
        <v>92.862573208397791</v>
      </c>
      <c r="P191" s="21">
        <v>11.82296461195941</v>
      </c>
      <c r="Q191" s="31">
        <v>6.6513330198385487</v>
      </c>
      <c r="R191" s="31">
        <v>8.0570779239836838</v>
      </c>
      <c r="S191" s="31">
        <v>0.21742326902807152</v>
      </c>
      <c r="T191" s="31">
        <v>0.16421617825980694</v>
      </c>
      <c r="U191" s="23">
        <v>0.35075229077883052</v>
      </c>
      <c r="V191" s="21">
        <v>2.1377642531648031</v>
      </c>
      <c r="W191" s="21">
        <v>5.3517193062077828</v>
      </c>
      <c r="X191" s="31">
        <v>1.1549417565712043</v>
      </c>
    </row>
    <row r="192" spans="1:24" s="16" customFormat="1" x14ac:dyDescent="0.25">
      <c r="A192" s="19" t="s">
        <v>239</v>
      </c>
      <c r="B192" s="63"/>
      <c r="C192" s="10">
        <v>58</v>
      </c>
      <c r="D192" s="10" t="s">
        <v>37</v>
      </c>
      <c r="E192" s="15" t="s">
        <v>211</v>
      </c>
      <c r="F192" s="15"/>
      <c r="G192" s="15"/>
      <c r="H192" s="19">
        <v>0.88100000000000001</v>
      </c>
      <c r="I192" s="18">
        <v>2382.0691060000004</v>
      </c>
      <c r="J192" s="82">
        <f t="shared" si="8"/>
        <v>0.26940387989142733</v>
      </c>
      <c r="K192" s="10">
        <v>1.0269999999999999</v>
      </c>
      <c r="L192" s="21">
        <v>595.76102853150587</v>
      </c>
      <c r="M192" s="21">
        <v>34.797938058867913</v>
      </c>
      <c r="N192" s="21">
        <v>693.21353482995687</v>
      </c>
      <c r="O192" s="21">
        <v>39.332000406350573</v>
      </c>
      <c r="P192" s="21">
        <v>12.519050482143211</v>
      </c>
      <c r="Q192" s="31">
        <v>7.1636606296374783</v>
      </c>
      <c r="R192" s="31">
        <v>4.0952116179122537</v>
      </c>
      <c r="S192" s="31">
        <v>0.21204360943252254</v>
      </c>
      <c r="T192" s="31">
        <v>6.8351395870482029E-2</v>
      </c>
      <c r="U192" s="23">
        <v>0.21697541908401052</v>
      </c>
      <c r="V192" s="21">
        <v>2.1054772907985231</v>
      </c>
      <c r="W192" s="21">
        <v>116.87800270717112</v>
      </c>
      <c r="X192" s="31">
        <v>0.76253562444750655</v>
      </c>
    </row>
    <row r="193" spans="1:24" s="16" customFormat="1" x14ac:dyDescent="0.25">
      <c r="A193" s="19" t="s">
        <v>238</v>
      </c>
      <c r="B193" s="63"/>
      <c r="C193" s="10">
        <v>31</v>
      </c>
      <c r="D193" s="10" t="s">
        <v>37</v>
      </c>
      <c r="E193" s="15" t="s">
        <v>211</v>
      </c>
      <c r="F193" s="15"/>
      <c r="G193" s="15"/>
      <c r="H193" s="19">
        <v>0.54800000000000004</v>
      </c>
      <c r="I193" s="18">
        <v>22667.475844000001</v>
      </c>
      <c r="J193" s="82">
        <f t="shared" si="8"/>
        <v>2.5636140968106762</v>
      </c>
      <c r="K193" s="10">
        <v>1.0289999999999999</v>
      </c>
      <c r="L193" s="21">
        <v>360.1303998708978</v>
      </c>
      <c r="M193" s="21">
        <v>36.571652263350209</v>
      </c>
      <c r="N193" s="21">
        <v>546.64874426673089</v>
      </c>
      <c r="O193" s="21">
        <v>14.176848302673674</v>
      </c>
      <c r="P193" s="21">
        <v>28.437749830128013</v>
      </c>
      <c r="Q193" s="31">
        <v>10.868812648734988</v>
      </c>
      <c r="R193" s="31">
        <v>8.0271854433852745</v>
      </c>
      <c r="S193" s="31">
        <v>0.15610865730307752</v>
      </c>
      <c r="T193" s="31">
        <v>4.8355624955659806</v>
      </c>
      <c r="U193" s="23">
        <v>0.90790804357874655</v>
      </c>
      <c r="V193" s="21">
        <v>2.4255454461101631</v>
      </c>
      <c r="W193" s="21">
        <v>0.59614145609131131</v>
      </c>
      <c r="X193" s="31">
        <v>0.78863232462557042</v>
      </c>
    </row>
    <row r="194" spans="1:24" s="16" customFormat="1" x14ac:dyDescent="0.25">
      <c r="A194" s="19" t="s">
        <v>237</v>
      </c>
      <c r="B194" s="63"/>
      <c r="C194" s="10">
        <v>41</v>
      </c>
      <c r="D194" s="10" t="s">
        <v>44</v>
      </c>
      <c r="E194" s="15" t="s">
        <v>188</v>
      </c>
      <c r="F194" s="15"/>
      <c r="G194" s="15"/>
      <c r="H194" s="19">
        <v>0.84199999999999997</v>
      </c>
      <c r="I194" s="18">
        <v>12009.337391999999</v>
      </c>
      <c r="J194" s="82">
        <f t="shared" si="8"/>
        <v>1.3582150409409635</v>
      </c>
      <c r="K194" s="10">
        <v>1.034</v>
      </c>
      <c r="L194" s="21">
        <v>906.65036617626981</v>
      </c>
      <c r="M194" s="21">
        <v>74.98311257874542</v>
      </c>
      <c r="N194" s="21">
        <v>976.61897867221182</v>
      </c>
      <c r="O194" s="21">
        <v>649.06670555724054</v>
      </c>
      <c r="P194" s="21">
        <v>21.912055251458412</v>
      </c>
      <c r="Q194" s="31">
        <v>7.4725190932152286</v>
      </c>
      <c r="R194" s="31">
        <v>8.3777781083245841</v>
      </c>
      <c r="S194" s="31">
        <v>0.28927779382302254</v>
      </c>
      <c r="T194" s="31">
        <v>0.10197477834047992</v>
      </c>
      <c r="U194" s="23">
        <v>0.59287228983433049</v>
      </c>
      <c r="V194" s="21">
        <v>4.4350960764368335</v>
      </c>
      <c r="W194" s="21">
        <v>0.77550702110557346</v>
      </c>
      <c r="X194" s="31">
        <v>0.70862438490045243</v>
      </c>
    </row>
    <row r="195" spans="1:24" s="16" customFormat="1" x14ac:dyDescent="0.25">
      <c r="A195" s="19" t="s">
        <v>236</v>
      </c>
      <c r="B195" s="63"/>
      <c r="C195" s="10">
        <v>62</v>
      </c>
      <c r="D195" s="10" t="s">
        <v>37</v>
      </c>
      <c r="E195" s="15" t="s">
        <v>193</v>
      </c>
      <c r="F195" s="15"/>
      <c r="G195" s="15"/>
      <c r="H195" s="19">
        <v>0.185</v>
      </c>
      <c r="I195" s="18">
        <v>14193.378844000001</v>
      </c>
      <c r="J195" s="82">
        <f t="shared" si="8"/>
        <v>1.6052226695317802</v>
      </c>
      <c r="K195" s="10">
        <v>1.004</v>
      </c>
      <c r="L195" s="21">
        <v>122.41689529820343</v>
      </c>
      <c r="M195" s="21">
        <v>4.4302313553642616</v>
      </c>
      <c r="N195" s="21">
        <v>63.316904766192238</v>
      </c>
      <c r="O195" s="21">
        <v>8.0309946196358251</v>
      </c>
      <c r="P195" s="21">
        <v>1.3850014202272094</v>
      </c>
      <c r="Q195" s="31">
        <v>0.11104731925390736</v>
      </c>
      <c r="R195" s="31">
        <v>0.25051619585145057</v>
      </c>
      <c r="S195" s="31">
        <v>4.7782391829991812E-2</v>
      </c>
      <c r="T195" s="31">
        <v>3.1372083128471236E-2</v>
      </c>
      <c r="U195" s="23">
        <v>3.8441243157385029E-2</v>
      </c>
      <c r="V195" s="21">
        <v>0.70931648338662001</v>
      </c>
      <c r="W195" s="21">
        <v>0.56775725198046134</v>
      </c>
      <c r="X195" s="31">
        <v>0.1254158231302355</v>
      </c>
    </row>
    <row r="196" spans="1:24" s="16" customFormat="1" x14ac:dyDescent="0.25">
      <c r="A196" s="19" t="s">
        <v>235</v>
      </c>
      <c r="B196" s="63"/>
      <c r="C196" s="10">
        <v>22</v>
      </c>
      <c r="D196" s="10" t="s">
        <v>37</v>
      </c>
      <c r="E196" s="15" t="s">
        <v>193</v>
      </c>
      <c r="F196" s="15"/>
      <c r="G196" s="15"/>
      <c r="H196" s="19">
        <v>0.42099999999999999</v>
      </c>
      <c r="I196" s="18">
        <v>11613.290870000001</v>
      </c>
      <c r="J196" s="82">
        <f t="shared" si="8"/>
        <v>1.3134235320063334</v>
      </c>
      <c r="K196" s="10">
        <v>1.014</v>
      </c>
      <c r="L196" s="21">
        <v>277.11452822948581</v>
      </c>
      <c r="M196" s="21">
        <v>15.843014444903311</v>
      </c>
      <c r="N196" s="21">
        <v>410.09705850367084</v>
      </c>
      <c r="O196" s="21">
        <v>22.551525128115376</v>
      </c>
      <c r="P196" s="21">
        <v>3.6207222136566997</v>
      </c>
      <c r="Q196" s="31">
        <v>0.56982274874284933</v>
      </c>
      <c r="R196" s="31">
        <v>1.7919280433734035</v>
      </c>
      <c r="S196" s="31">
        <v>4.2176618983292412E-2</v>
      </c>
      <c r="T196" s="31">
        <v>0.10663278223998893</v>
      </c>
      <c r="U196" s="23">
        <v>0.13075269454550553</v>
      </c>
      <c r="V196" s="21">
        <v>1.2462911411601731</v>
      </c>
      <c r="W196" s="21">
        <v>2.5990220547791325</v>
      </c>
      <c r="X196" s="31">
        <v>0.16255531762595649</v>
      </c>
    </row>
    <row r="197" spans="1:24" s="16" customFormat="1" x14ac:dyDescent="0.25">
      <c r="A197" s="19" t="s">
        <v>234</v>
      </c>
      <c r="B197" s="63"/>
      <c r="C197" s="10">
        <v>22</v>
      </c>
      <c r="D197" s="10" t="s">
        <v>44</v>
      </c>
      <c r="E197" s="15" t="s">
        <v>193</v>
      </c>
      <c r="F197" s="15"/>
      <c r="G197" s="15"/>
      <c r="H197" s="19">
        <v>0.58799999999999997</v>
      </c>
      <c r="I197" s="18">
        <v>7268.4996520000004</v>
      </c>
      <c r="J197" s="82">
        <f t="shared" si="8"/>
        <v>0.82204248495815435</v>
      </c>
      <c r="K197" s="10">
        <v>1.016</v>
      </c>
      <c r="L197" s="21">
        <v>161.6541541820682</v>
      </c>
      <c r="M197" s="21">
        <v>39.311790407360711</v>
      </c>
      <c r="N197" s="21">
        <v>1205.9684506695839</v>
      </c>
      <c r="O197" s="21">
        <v>87.127096728264988</v>
      </c>
      <c r="P197" s="21">
        <v>17.094409628441209</v>
      </c>
      <c r="Q197" s="31">
        <v>1.9713570729605285</v>
      </c>
      <c r="R197" s="31">
        <v>1.5466470030370336</v>
      </c>
      <c r="S197" s="31">
        <v>0.30679202654892151</v>
      </c>
      <c r="T197" s="31">
        <v>0.5799888143240729</v>
      </c>
      <c r="U197" s="23">
        <v>0.3760686732638775</v>
      </c>
      <c r="V197" s="21">
        <v>2.6539899759056236</v>
      </c>
      <c r="W197" s="21">
        <v>0.91731673592951934</v>
      </c>
      <c r="X197" s="31">
        <v>0.32754100651616447</v>
      </c>
    </row>
    <row r="198" spans="1:24" s="16" customFormat="1" x14ac:dyDescent="0.25">
      <c r="A198" s="19" t="s">
        <v>233</v>
      </c>
      <c r="B198" s="63"/>
      <c r="C198" s="10">
        <v>31</v>
      </c>
      <c r="D198" s="10" t="s">
        <v>37</v>
      </c>
      <c r="E198" s="15" t="s">
        <v>193</v>
      </c>
      <c r="F198" s="15"/>
      <c r="G198" s="15"/>
      <c r="H198" s="19">
        <v>0.8</v>
      </c>
      <c r="I198" s="18">
        <v>11234.728488000001</v>
      </c>
      <c r="J198" s="82">
        <f t="shared" si="8"/>
        <v>1.2706094195883284</v>
      </c>
      <c r="K198" s="10">
        <v>1.0149999999999999</v>
      </c>
      <c r="L198" s="21">
        <v>412.3145136741839</v>
      </c>
      <c r="M198" s="21">
        <v>30.117096755941709</v>
      </c>
      <c r="N198" s="21">
        <v>758.41309484473391</v>
      </c>
      <c r="O198" s="21">
        <v>90.18252092192958</v>
      </c>
      <c r="P198" s="21">
        <v>11.519884367227011</v>
      </c>
      <c r="Q198" s="31">
        <v>1.9907775200469184</v>
      </c>
      <c r="R198" s="31">
        <v>7.5300650831968046</v>
      </c>
      <c r="S198" s="31">
        <v>9.0306428190725305E-2</v>
      </c>
      <c r="T198" s="31">
        <v>0.25201592918388094</v>
      </c>
      <c r="U198" s="23">
        <v>0.18618707906204351</v>
      </c>
      <c r="V198" s="21">
        <v>1.9492299411108429</v>
      </c>
      <c r="W198" s="21">
        <v>1.2298743028859624</v>
      </c>
      <c r="X198" s="31">
        <v>0.6757334994087405</v>
      </c>
    </row>
    <row r="199" spans="1:24" s="16" customFormat="1" x14ac:dyDescent="0.25">
      <c r="A199" s="19" t="s">
        <v>232</v>
      </c>
      <c r="B199" s="63"/>
      <c r="C199" s="10">
        <v>79</v>
      </c>
      <c r="D199" s="10" t="s">
        <v>37</v>
      </c>
      <c r="E199" s="15" t="s">
        <v>188</v>
      </c>
      <c r="F199" s="15"/>
      <c r="G199" s="15"/>
      <c r="H199" s="19">
        <v>0.57299999999999995</v>
      </c>
      <c r="I199" s="18">
        <v>8439.1462919999994</v>
      </c>
      <c r="J199" s="82">
        <f t="shared" si="8"/>
        <v>0.95443862157882819</v>
      </c>
      <c r="K199" s="10">
        <v>1.0129999999999999</v>
      </c>
      <c r="L199" s="21">
        <v>264.55080838042983</v>
      </c>
      <c r="M199" s="21">
        <v>20.053193649821409</v>
      </c>
      <c r="N199" s="21">
        <v>293.75432622170285</v>
      </c>
      <c r="O199" s="21">
        <v>97.056230313746084</v>
      </c>
      <c r="P199" s="21">
        <v>8.2517025801492991</v>
      </c>
      <c r="Q199" s="31">
        <v>1.5890117764176983</v>
      </c>
      <c r="R199" s="31">
        <v>1.9377548253343735</v>
      </c>
      <c r="S199" s="31">
        <v>0.1064267804588475</v>
      </c>
      <c r="T199" s="31">
        <v>10.614967378718319</v>
      </c>
      <c r="U199" s="23">
        <v>4.1636573185466423E-2</v>
      </c>
      <c r="V199" s="21">
        <v>0.91707862463940804</v>
      </c>
      <c r="W199" s="21">
        <v>0.18888344264862028</v>
      </c>
      <c r="X199" s="31">
        <v>7.5671413914867411E-2</v>
      </c>
    </row>
    <row r="200" spans="1:24" s="16" customFormat="1" x14ac:dyDescent="0.25">
      <c r="A200" s="19" t="s">
        <v>231</v>
      </c>
      <c r="B200" s="63"/>
      <c r="C200" s="10">
        <v>70</v>
      </c>
      <c r="D200" s="10" t="s">
        <v>37</v>
      </c>
      <c r="E200" s="15" t="s">
        <v>188</v>
      </c>
      <c r="F200" s="15"/>
      <c r="G200" s="15"/>
      <c r="H200" s="19">
        <v>0.51300000000000001</v>
      </c>
      <c r="I200" s="18">
        <v>570.76491800000008</v>
      </c>
      <c r="J200" s="82">
        <f t="shared" si="8"/>
        <v>6.4551562768604395E-2</v>
      </c>
      <c r="K200" s="10">
        <v>1.016</v>
      </c>
      <c r="L200" s="21">
        <v>307.8149015302738</v>
      </c>
      <c r="M200" s="21">
        <v>36.16222257591361</v>
      </c>
      <c r="N200" s="21">
        <v>450.62600488794487</v>
      </c>
      <c r="O200" s="21">
        <v>168.95828032566749</v>
      </c>
      <c r="P200" s="21">
        <v>12.505730644554509</v>
      </c>
      <c r="Q200" s="31">
        <v>2.9589582537831784</v>
      </c>
      <c r="R200" s="31">
        <v>16.756745068587321</v>
      </c>
      <c r="S200" s="31">
        <v>4.8875881636173915E-2</v>
      </c>
      <c r="T200" s="31">
        <v>9.130141698938619</v>
      </c>
      <c r="U200" s="23">
        <v>0.10319863710876853</v>
      </c>
      <c r="V200" s="21">
        <v>0.91182174059767906</v>
      </c>
      <c r="W200" s="21">
        <v>5.6955842520102724</v>
      </c>
      <c r="X200" s="31">
        <v>0.69291826317715044</v>
      </c>
    </row>
    <row r="201" spans="1:24" s="16" customFormat="1" x14ac:dyDescent="0.25">
      <c r="A201" s="19" t="s">
        <v>230</v>
      </c>
      <c r="B201" s="63"/>
      <c r="C201" s="10">
        <v>36</v>
      </c>
      <c r="D201" s="10" t="s">
        <v>37</v>
      </c>
      <c r="E201" s="15" t="s">
        <v>188</v>
      </c>
      <c r="F201" s="15"/>
      <c r="G201" s="15"/>
      <c r="H201" s="19">
        <v>0.97199999999999998</v>
      </c>
      <c r="I201" s="18">
        <v>8881.7849720000013</v>
      </c>
      <c r="J201" s="82">
        <f t="shared" si="8"/>
        <v>1.0044995444469578</v>
      </c>
      <c r="K201" s="10">
        <v>1.0289999999999999</v>
      </c>
      <c r="L201" s="21">
        <v>844.75892253598784</v>
      </c>
      <c r="M201" s="21">
        <v>39.250236273871813</v>
      </c>
      <c r="N201" s="21">
        <v>826.50763043664597</v>
      </c>
      <c r="O201" s="21">
        <v>229.28818768878148</v>
      </c>
      <c r="P201" s="21">
        <v>15.636171690150009</v>
      </c>
      <c r="Q201" s="31">
        <v>4.1669296207264681</v>
      </c>
      <c r="R201" s="31">
        <v>4.5074195545146729</v>
      </c>
      <c r="S201" s="31">
        <v>0.14090016610189851</v>
      </c>
      <c r="T201" s="31">
        <v>49.915432907095123</v>
      </c>
      <c r="U201" s="23">
        <v>5.4622582601843633E-2</v>
      </c>
      <c r="V201" s="21">
        <v>2.5296381792009233</v>
      </c>
      <c r="W201" s="21">
        <v>9.4068981403080016</v>
      </c>
      <c r="X201" s="31">
        <v>0.74247689192997157</v>
      </c>
    </row>
    <row r="202" spans="1:24" s="16" customFormat="1" x14ac:dyDescent="0.25">
      <c r="A202" s="19" t="s">
        <v>229</v>
      </c>
      <c r="B202" s="63"/>
      <c r="C202" s="10">
        <v>70</v>
      </c>
      <c r="D202" s="10" t="s">
        <v>44</v>
      </c>
      <c r="E202" s="15" t="s">
        <v>193</v>
      </c>
      <c r="F202" s="15"/>
      <c r="G202" s="15"/>
      <c r="H202" s="19">
        <v>0.376</v>
      </c>
      <c r="I202" s="18">
        <v>13616.788808000001</v>
      </c>
      <c r="J202" s="82">
        <f t="shared" si="8"/>
        <v>1.5400123058131647</v>
      </c>
      <c r="K202" s="10">
        <v>1.0169999999999999</v>
      </c>
      <c r="L202" s="21">
        <v>185.4362576018622</v>
      </c>
      <c r="M202" s="21">
        <v>22.647806721754211</v>
      </c>
      <c r="N202" s="21">
        <v>495.72753616980089</v>
      </c>
      <c r="O202" s="21">
        <v>192.39268959475049</v>
      </c>
      <c r="P202" s="21">
        <v>12.960508056797512</v>
      </c>
      <c r="Q202" s="31">
        <v>2.0743195693620282</v>
      </c>
      <c r="R202" s="31">
        <v>1.3328892949875935</v>
      </c>
      <c r="S202" s="31">
        <v>0.59880012469084953</v>
      </c>
      <c r="T202" s="31">
        <v>0.24464239103558993</v>
      </c>
      <c r="U202" s="23">
        <v>0.33611326426918448</v>
      </c>
      <c r="V202" s="21">
        <v>0.45548620084243213</v>
      </c>
      <c r="W202" s="21">
        <v>2.5521172012446125</v>
      </c>
      <c r="X202" s="31">
        <v>0.44927998949914849</v>
      </c>
    </row>
    <row r="203" spans="1:24" s="16" customFormat="1" x14ac:dyDescent="0.25">
      <c r="A203" s="19" t="s">
        <v>228</v>
      </c>
      <c r="B203" s="63"/>
      <c r="C203" s="10">
        <v>34</v>
      </c>
      <c r="D203" s="10" t="s">
        <v>44</v>
      </c>
      <c r="E203" s="15" t="s">
        <v>188</v>
      </c>
      <c r="F203" s="15"/>
      <c r="G203" s="15"/>
      <c r="H203" s="19">
        <v>0.60099999999999998</v>
      </c>
      <c r="I203" s="18">
        <v>15666.878904000001</v>
      </c>
      <c r="J203" s="82">
        <f t="shared" si="8"/>
        <v>1.7718704935534948</v>
      </c>
      <c r="K203" s="10">
        <v>1.0249999999999999</v>
      </c>
      <c r="L203" s="21">
        <v>135.53269297491101</v>
      </c>
      <c r="M203" s="21">
        <v>51.977190843228811</v>
      </c>
      <c r="N203" s="21">
        <v>861.59861516364583</v>
      </c>
      <c r="O203" s="21">
        <v>525.96834394232144</v>
      </c>
      <c r="P203" s="21">
        <v>14.495413676453509</v>
      </c>
      <c r="Q203" s="31">
        <v>5.2341514541723591</v>
      </c>
      <c r="R203" s="31">
        <v>4.7065365388536033</v>
      </c>
      <c r="S203" s="31">
        <v>0.43154565685317847</v>
      </c>
      <c r="T203" s="31">
        <v>24.908429870875519</v>
      </c>
      <c r="U203" s="23">
        <v>0.22010302096905754</v>
      </c>
      <c r="V203" s="21">
        <v>2.8701371535674038</v>
      </c>
      <c r="W203" s="21">
        <v>0.48270935095612333</v>
      </c>
      <c r="X203" s="31">
        <v>1.3210552557451845</v>
      </c>
    </row>
    <row r="204" spans="1:24" s="16" customFormat="1" x14ac:dyDescent="0.25">
      <c r="A204" s="19" t="s">
        <v>227</v>
      </c>
      <c r="B204" s="63"/>
      <c r="C204" s="10">
        <v>30</v>
      </c>
      <c r="D204" s="10" t="s">
        <v>37</v>
      </c>
      <c r="E204" s="15" t="s">
        <v>188</v>
      </c>
      <c r="F204" s="15"/>
      <c r="G204" s="15"/>
      <c r="H204" s="19">
        <v>0.61499999999999999</v>
      </c>
      <c r="I204" s="18">
        <v>13878.875188</v>
      </c>
      <c r="J204" s="82">
        <f t="shared" si="8"/>
        <v>1.5696533802307169</v>
      </c>
      <c r="K204" s="10">
        <v>1.0229999999999999</v>
      </c>
      <c r="L204" s="21">
        <v>315.4552731220698</v>
      </c>
      <c r="M204" s="21">
        <v>24.137427658008512</v>
      </c>
      <c r="N204" s="21">
        <v>286.46303693324285</v>
      </c>
      <c r="O204" s="21">
        <v>155.95450080465247</v>
      </c>
      <c r="P204" s="21">
        <v>7.0579846558403689</v>
      </c>
      <c r="Q204" s="31">
        <v>1.1979584805540384</v>
      </c>
      <c r="R204" s="31">
        <v>6.6755055540482742</v>
      </c>
      <c r="S204" s="31">
        <v>7.0428040057937319E-2</v>
      </c>
      <c r="T204" s="31">
        <v>0.22954580114324694</v>
      </c>
      <c r="U204" s="23">
        <v>0.24728517149887652</v>
      </c>
      <c r="V204" s="21">
        <v>0.74102643886786801</v>
      </c>
      <c r="W204" s="21">
        <v>1.1131064513397124</v>
      </c>
      <c r="X204" s="31">
        <v>0.42706110443741852</v>
      </c>
    </row>
    <row r="205" spans="1:24" s="16" customFormat="1" x14ac:dyDescent="0.25">
      <c r="A205" s="19" t="s">
        <v>226</v>
      </c>
      <c r="B205" s="63"/>
      <c r="C205" s="10">
        <v>28</v>
      </c>
      <c r="D205" s="10" t="s">
        <v>44</v>
      </c>
      <c r="E205" s="15" t="s">
        <v>188</v>
      </c>
      <c r="F205" s="15"/>
      <c r="G205" s="15"/>
      <c r="H205" s="19">
        <v>0.57599999999999996</v>
      </c>
      <c r="I205" s="18">
        <v>9953.4221780000007</v>
      </c>
      <c r="J205" s="82">
        <f t="shared" si="8"/>
        <v>1.1256980522506221</v>
      </c>
      <c r="K205" s="10">
        <v>1.0209999999999999</v>
      </c>
      <c r="L205" s="21">
        <v>168.29611345000183</v>
      </c>
      <c r="M205" s="21">
        <v>41.567744944551713</v>
      </c>
      <c r="N205" s="21">
        <v>730.94434772879492</v>
      </c>
      <c r="O205" s="21">
        <v>124.60377218421549</v>
      </c>
      <c r="P205" s="21">
        <v>18.81005983411761</v>
      </c>
      <c r="Q205" s="31">
        <v>4.2344502310244385</v>
      </c>
      <c r="R205" s="31">
        <v>4.5146334512999839</v>
      </c>
      <c r="S205" s="31">
        <v>0.20701973926863351</v>
      </c>
      <c r="T205" s="31">
        <v>10.370293732125919</v>
      </c>
      <c r="U205" s="23">
        <v>0.17924850565030354</v>
      </c>
      <c r="V205" s="21">
        <v>0.81360827806439917</v>
      </c>
      <c r="W205" s="21">
        <v>1.1221420325049924</v>
      </c>
      <c r="X205" s="31">
        <v>0.76401665537182251</v>
      </c>
    </row>
    <row r="206" spans="1:24" s="16" customFormat="1" x14ac:dyDescent="0.25">
      <c r="A206" s="19" t="s">
        <v>225</v>
      </c>
      <c r="B206" s="63"/>
      <c r="C206" s="10">
        <v>29</v>
      </c>
      <c r="D206" s="10" t="s">
        <v>44</v>
      </c>
      <c r="E206" s="15" t="s">
        <v>184</v>
      </c>
      <c r="F206" s="15"/>
      <c r="G206" s="15"/>
      <c r="H206" s="19">
        <v>0.85</v>
      </c>
      <c r="I206" s="18">
        <v>52.417276000000001</v>
      </c>
      <c r="J206" s="82">
        <f t="shared" si="8"/>
        <v>5.9282148835105176E-3</v>
      </c>
      <c r="K206" s="10">
        <v>1.028</v>
      </c>
      <c r="L206" s="21">
        <v>406.7179495360478</v>
      </c>
      <c r="M206" s="21">
        <v>27.04645222866251</v>
      </c>
      <c r="N206" s="21">
        <v>957.13583837410079</v>
      </c>
      <c r="O206" s="21">
        <v>32.876736128179672</v>
      </c>
      <c r="P206" s="21">
        <v>23.934430851127509</v>
      </c>
      <c r="Q206" s="31">
        <v>13.232957068931189</v>
      </c>
      <c r="R206" s="31">
        <v>11.953537593116923</v>
      </c>
      <c r="S206" s="31">
        <v>6.2182211745317607E-2</v>
      </c>
      <c r="T206" s="31">
        <v>15.08516315442812</v>
      </c>
      <c r="U206" s="23">
        <v>5.6574881782600929E-2</v>
      </c>
      <c r="V206" s="21">
        <v>2.6542762529893231</v>
      </c>
      <c r="W206" s="21">
        <v>1.4714291499321024</v>
      </c>
      <c r="X206" s="31">
        <v>0.45091569563807554</v>
      </c>
    </row>
    <row r="207" spans="1:24" s="16" customFormat="1" x14ac:dyDescent="0.25">
      <c r="A207" s="19" t="s">
        <v>224</v>
      </c>
      <c r="B207" s="63"/>
      <c r="C207" s="10">
        <v>26</v>
      </c>
      <c r="D207" s="10" t="s">
        <v>37</v>
      </c>
      <c r="E207" s="15" t="s">
        <v>184</v>
      </c>
      <c r="F207" s="15"/>
      <c r="G207" s="15"/>
      <c r="H207" s="19">
        <v>0.81399999999999995</v>
      </c>
      <c r="I207" s="18">
        <v>8118.8263040000002</v>
      </c>
      <c r="J207" s="82">
        <f t="shared" si="8"/>
        <v>0.91821152499434522</v>
      </c>
      <c r="K207" s="10">
        <v>1.0249999999999999</v>
      </c>
      <c r="L207" s="21">
        <v>279.09517456482581</v>
      </c>
      <c r="M207" s="21">
        <v>25.899019392948112</v>
      </c>
      <c r="N207" s="21">
        <v>1075.919843666074</v>
      </c>
      <c r="O207" s="21">
        <v>307.80113579486249</v>
      </c>
      <c r="P207" s="21">
        <v>12.450025960333511</v>
      </c>
      <c r="Q207" s="31">
        <v>12.441679654897788</v>
      </c>
      <c r="R207" s="31">
        <v>5.0466133284362336</v>
      </c>
      <c r="S207" s="31">
        <v>0.14657649710097251</v>
      </c>
      <c r="T207" s="31">
        <v>9.9212338922975096</v>
      </c>
      <c r="U207" s="23">
        <v>4.6316488015810731E-2</v>
      </c>
      <c r="V207" s="21">
        <v>1.4341303806109031</v>
      </c>
      <c r="W207" s="21">
        <v>0.97157905088794139</v>
      </c>
      <c r="X207" s="31">
        <v>0.61930205555942153</v>
      </c>
    </row>
    <row r="208" spans="1:24" s="16" customFormat="1" x14ac:dyDescent="0.25">
      <c r="A208" s="19" t="s">
        <v>223</v>
      </c>
      <c r="B208" s="63"/>
      <c r="C208" s="10">
        <v>66</v>
      </c>
      <c r="D208" s="10" t="s">
        <v>44</v>
      </c>
      <c r="E208" s="15" t="s">
        <v>184</v>
      </c>
      <c r="F208" s="15"/>
      <c r="G208" s="15"/>
      <c r="H208" s="19">
        <v>0.51200000000000001</v>
      </c>
      <c r="I208" s="18">
        <v>11840.435328</v>
      </c>
      <c r="J208" s="82">
        <f t="shared" si="8"/>
        <v>1.3391127943904093</v>
      </c>
      <c r="K208" s="10">
        <v>1.0189999999999999</v>
      </c>
      <c r="L208" s="21">
        <v>311.60257474709579</v>
      </c>
      <c r="M208" s="21">
        <v>16.18711411052891</v>
      </c>
      <c r="N208" s="21">
        <v>755.13165441713693</v>
      </c>
      <c r="O208" s="21">
        <v>158.29933430239649</v>
      </c>
      <c r="P208" s="21">
        <v>7.920644534121859</v>
      </c>
      <c r="Q208" s="31">
        <v>0.41278810172293234</v>
      </c>
      <c r="R208" s="31">
        <v>2.9705869298434635</v>
      </c>
      <c r="S208" s="31">
        <v>0.27176879302948154</v>
      </c>
      <c r="T208" s="31">
        <v>0.10965459535936792</v>
      </c>
      <c r="U208" s="23">
        <v>0.72538368397834141</v>
      </c>
      <c r="V208" s="21">
        <v>1.0640262469152331</v>
      </c>
      <c r="W208" s="21">
        <v>1.7405543337218423</v>
      </c>
      <c r="X208" s="31">
        <v>0.26866463147419251</v>
      </c>
    </row>
    <row r="209" spans="1:24" s="16" customFormat="1" x14ac:dyDescent="0.25">
      <c r="A209" s="19" t="s">
        <v>222</v>
      </c>
      <c r="B209" s="63"/>
      <c r="C209" s="10">
        <v>45</v>
      </c>
      <c r="D209" s="10" t="s">
        <v>44</v>
      </c>
      <c r="E209" s="15" t="s">
        <v>184</v>
      </c>
      <c r="F209" s="15"/>
      <c r="G209" s="15"/>
      <c r="H209" s="19">
        <v>6.0999999999999999E-2</v>
      </c>
      <c r="I209" s="18">
        <v>13150.858442000001</v>
      </c>
      <c r="J209" s="82">
        <f t="shared" si="8"/>
        <v>1.4873171728115813</v>
      </c>
      <c r="K209" s="10">
        <v>1.002</v>
      </c>
      <c r="L209" s="21">
        <v>8.9928009407481184</v>
      </c>
      <c r="M209" s="21">
        <v>0.62886566432544933</v>
      </c>
      <c r="N209" s="21">
        <v>212.67473755006182</v>
      </c>
      <c r="O209" s="21">
        <v>2.5948711029981557</v>
      </c>
      <c r="P209" s="21">
        <v>0.78914792239384557</v>
      </c>
      <c r="Q209" s="31">
        <v>0.43782474606883437</v>
      </c>
      <c r="R209" s="31">
        <v>0.10142180123270354</v>
      </c>
      <c r="S209" s="31">
        <v>1.897311806862741E-2</v>
      </c>
      <c r="T209" s="31">
        <v>3.715608139041663E-2</v>
      </c>
      <c r="U209" s="23">
        <v>3.2341365505524231E-2</v>
      </c>
      <c r="V209" s="21">
        <v>0.15199609255869212</v>
      </c>
      <c r="W209" s="21">
        <v>0.2802810060154603</v>
      </c>
      <c r="X209" s="31">
        <v>9.6326337809410509E-2</v>
      </c>
    </row>
    <row r="210" spans="1:24" s="16" customFormat="1" x14ac:dyDescent="0.25">
      <c r="A210" s="19" t="s">
        <v>221</v>
      </c>
      <c r="B210" s="63"/>
      <c r="C210" s="10">
        <v>39</v>
      </c>
      <c r="D210" s="10" t="s">
        <v>44</v>
      </c>
      <c r="E210" s="15" t="s">
        <v>184</v>
      </c>
      <c r="F210" s="15"/>
      <c r="G210" s="15"/>
      <c r="H210" s="19">
        <v>0.47199999999999998</v>
      </c>
      <c r="I210" s="18">
        <v>7507.2943460000006</v>
      </c>
      <c r="J210" s="82">
        <f t="shared" si="8"/>
        <v>0.84904934924225284</v>
      </c>
      <c r="K210" s="10">
        <v>1.0129999999999999</v>
      </c>
      <c r="L210" s="21">
        <v>349.1843758658739</v>
      </c>
      <c r="M210" s="21">
        <v>83.285790908735194</v>
      </c>
      <c r="N210" s="21">
        <v>355.87998133050183</v>
      </c>
      <c r="O210" s="21">
        <v>67.782624005748573</v>
      </c>
      <c r="P210" s="21">
        <v>4.6020282562466397</v>
      </c>
      <c r="Q210" s="31">
        <v>0.37177409064334838</v>
      </c>
      <c r="R210" s="31">
        <v>0.74439887495259249</v>
      </c>
      <c r="S210" s="31">
        <v>7.3753214853061216E-2</v>
      </c>
      <c r="T210" s="31">
        <v>4.9134172022415531E-2</v>
      </c>
      <c r="U210" s="23">
        <v>7.599607178186743E-2</v>
      </c>
      <c r="V210" s="21">
        <v>1.3262280308834431</v>
      </c>
      <c r="W210" s="21">
        <v>0.83298884966980136</v>
      </c>
      <c r="X210" s="31">
        <v>0.25417871279137649</v>
      </c>
    </row>
    <row r="211" spans="1:24" s="16" customFormat="1" x14ac:dyDescent="0.25">
      <c r="A211" s="19" t="s">
        <v>220</v>
      </c>
      <c r="B211" s="63"/>
      <c r="C211" s="10">
        <v>50</v>
      </c>
      <c r="D211" s="10" t="s">
        <v>44</v>
      </c>
      <c r="E211" s="15" t="s">
        <v>184</v>
      </c>
      <c r="F211" s="15"/>
      <c r="G211" s="15"/>
      <c r="H211" s="19">
        <v>0.16</v>
      </c>
      <c r="I211" s="18">
        <v>17979.055380000002</v>
      </c>
      <c r="J211" s="82">
        <f t="shared" si="8"/>
        <v>2.0333697557113779</v>
      </c>
      <c r="K211" s="10">
        <v>1.006</v>
      </c>
      <c r="L211" s="21">
        <v>74.815944485425618</v>
      </c>
      <c r="M211" s="21">
        <v>4.9384334084549018</v>
      </c>
      <c r="N211" s="21">
        <v>330.27249114188078</v>
      </c>
      <c r="O211" s="21">
        <v>18.403017327574776</v>
      </c>
      <c r="P211" s="21">
        <v>2.3375277238722094</v>
      </c>
      <c r="Q211" s="31">
        <v>0.24752306066551935</v>
      </c>
      <c r="R211" s="31">
        <v>0.82190288331917949</v>
      </c>
      <c r="S211" s="31">
        <v>7.3634721398264907E-2</v>
      </c>
      <c r="T211" s="31">
        <v>6.390032285956182E-2</v>
      </c>
      <c r="U211" s="23">
        <v>8.4553990963903231E-2</v>
      </c>
      <c r="V211" s="21">
        <v>0.4067150677790411</v>
      </c>
      <c r="W211" s="21">
        <v>0.69629946052117642</v>
      </c>
      <c r="X211" s="31">
        <v>0.1127503550430005</v>
      </c>
    </row>
    <row r="212" spans="1:24" s="16" customFormat="1" x14ac:dyDescent="0.25">
      <c r="A212" s="19" t="s">
        <v>219</v>
      </c>
      <c r="B212" s="63"/>
      <c r="C212" s="10">
        <v>38</v>
      </c>
      <c r="D212" s="10" t="s">
        <v>37</v>
      </c>
      <c r="E212" s="15" t="s">
        <v>184</v>
      </c>
      <c r="F212" s="15"/>
      <c r="G212" s="15"/>
      <c r="H212" s="19">
        <v>0.32900000000000001</v>
      </c>
      <c r="I212" s="18">
        <v>9446.7247720000014</v>
      </c>
      <c r="J212" s="82">
        <f t="shared" si="8"/>
        <v>1.0683923062655509</v>
      </c>
      <c r="K212" s="10">
        <v>1.0129999999999999</v>
      </c>
      <c r="L212" s="21">
        <v>77.805710851012208</v>
      </c>
      <c r="M212" s="21">
        <v>10.33355933475611</v>
      </c>
      <c r="N212" s="21">
        <v>546.83804864852482</v>
      </c>
      <c r="O212" s="21">
        <v>15.313297689499874</v>
      </c>
      <c r="P212" s="21">
        <v>4.53287287351215</v>
      </c>
      <c r="Q212" s="31">
        <v>2.3742678381331883</v>
      </c>
      <c r="R212" s="31">
        <v>0.59087633930696959</v>
      </c>
      <c r="S212" s="31">
        <v>2.754602416417121E-2</v>
      </c>
      <c r="T212" s="31">
        <v>9.3161170152124939E-2</v>
      </c>
      <c r="U212" s="23">
        <v>9.351383148894063E-2</v>
      </c>
      <c r="V212" s="21">
        <v>3.0087154259312134</v>
      </c>
      <c r="W212" s="21">
        <v>1.2386089869442722</v>
      </c>
      <c r="X212" s="31">
        <v>0.77961702911497555</v>
      </c>
    </row>
    <row r="213" spans="1:24" s="16" customFormat="1" x14ac:dyDescent="0.25">
      <c r="A213" s="19" t="s">
        <v>218</v>
      </c>
      <c r="B213" s="63"/>
      <c r="C213" s="10">
        <v>68</v>
      </c>
      <c r="D213" s="10" t="s">
        <v>37</v>
      </c>
      <c r="E213" s="15" t="s">
        <v>184</v>
      </c>
      <c r="F213" s="15"/>
      <c r="G213" s="15"/>
      <c r="H213" s="19">
        <v>0.73099999999999998</v>
      </c>
      <c r="I213" s="18">
        <v>13989.534858000001</v>
      </c>
      <c r="J213" s="82">
        <f t="shared" si="8"/>
        <v>1.5821686109477495</v>
      </c>
      <c r="K213" s="10">
        <v>1.018</v>
      </c>
      <c r="L213" s="21">
        <v>356.52386433397578</v>
      </c>
      <c r="M213" s="21">
        <v>36.405124977273815</v>
      </c>
      <c r="N213" s="21">
        <v>479.36919616068985</v>
      </c>
      <c r="O213" s="21">
        <v>123.87817509849049</v>
      </c>
      <c r="P213" s="21">
        <v>10.83615119767471</v>
      </c>
      <c r="Q213" s="31">
        <v>1.5505197700041085</v>
      </c>
      <c r="R213" s="31">
        <v>18.158838232083024</v>
      </c>
      <c r="S213" s="31">
        <v>0.12105603849327951</v>
      </c>
      <c r="T213" s="31">
        <v>0.24411737566322295</v>
      </c>
      <c r="U213" s="23">
        <v>0.46628116702325151</v>
      </c>
      <c r="V213" s="21">
        <v>7.8543670669932126</v>
      </c>
      <c r="W213" s="21">
        <v>2.5582980959644126</v>
      </c>
      <c r="X213" s="31">
        <v>0.38394701020621858</v>
      </c>
    </row>
    <row r="214" spans="1:24" s="16" customFormat="1" x14ac:dyDescent="0.25">
      <c r="A214" s="19" t="s">
        <v>217</v>
      </c>
      <c r="B214" s="63"/>
      <c r="C214" s="10">
        <v>18</v>
      </c>
      <c r="D214" s="10" t="s">
        <v>44</v>
      </c>
      <c r="E214" s="15" t="s">
        <v>184</v>
      </c>
      <c r="F214" s="15"/>
      <c r="G214" s="15"/>
      <c r="H214" s="19">
        <v>0.64300000000000002</v>
      </c>
      <c r="I214" s="18">
        <v>11852.085564000001</v>
      </c>
      <c r="J214" s="82">
        <f t="shared" si="8"/>
        <v>1.3404303962904323</v>
      </c>
      <c r="K214" s="10">
        <v>1.016</v>
      </c>
      <c r="L214" s="21">
        <v>401.53866343118784</v>
      </c>
      <c r="M214" s="21">
        <v>29.16227920012831</v>
      </c>
      <c r="N214" s="21">
        <v>762.71956964950186</v>
      </c>
      <c r="O214" s="21">
        <v>182.10945984564449</v>
      </c>
      <c r="P214" s="21">
        <v>11.390121598526811</v>
      </c>
      <c r="Q214" s="31">
        <v>8.7389466367213782</v>
      </c>
      <c r="R214" s="31">
        <v>3.9057972761088031</v>
      </c>
      <c r="S214" s="31">
        <v>6.6314389264782614E-2</v>
      </c>
      <c r="T214" s="31">
        <v>0.18095887081686593</v>
      </c>
      <c r="U214" s="23">
        <v>0.17929010164384554</v>
      </c>
      <c r="V214" s="21">
        <v>5.0354565983121935</v>
      </c>
      <c r="W214" s="21">
        <v>0.54216429718871029</v>
      </c>
      <c r="X214" s="31">
        <v>0.70707327739689552</v>
      </c>
    </row>
    <row r="215" spans="1:24" s="16" customFormat="1" x14ac:dyDescent="0.25">
      <c r="A215" s="19" t="s">
        <v>216</v>
      </c>
      <c r="B215" s="63"/>
      <c r="C215" s="10">
        <v>23</v>
      </c>
      <c r="D215" s="10" t="s">
        <v>37</v>
      </c>
      <c r="E215" s="15" t="s">
        <v>181</v>
      </c>
      <c r="F215" s="15"/>
      <c r="G215" s="15"/>
      <c r="H215" s="19">
        <v>0.45200000000000001</v>
      </c>
      <c r="I215" s="18">
        <v>11921.969408000001</v>
      </c>
      <c r="J215" s="82">
        <f t="shared" si="8"/>
        <v>1.3483340203573853</v>
      </c>
      <c r="K215" s="10">
        <v>1.0189999999999999</v>
      </c>
      <c r="L215" s="21">
        <v>168.77115435919322</v>
      </c>
      <c r="M215" s="21">
        <v>34.175974005761809</v>
      </c>
      <c r="N215" s="21">
        <v>452.97633563064386</v>
      </c>
      <c r="O215" s="21">
        <v>74.585392192628476</v>
      </c>
      <c r="P215" s="21">
        <v>9.2115698527748098</v>
      </c>
      <c r="Q215" s="31">
        <v>5.059568216374009</v>
      </c>
      <c r="R215" s="31">
        <v>5.2514559233625233</v>
      </c>
      <c r="S215" s="31">
        <v>0.1105817649473065</v>
      </c>
      <c r="T215" s="31">
        <v>10.552920030509821</v>
      </c>
      <c r="U215" s="23">
        <v>7.9368414313344737E-2</v>
      </c>
      <c r="V215" s="21">
        <v>8.5812762464965431</v>
      </c>
      <c r="W215" s="21">
        <v>1.1210375438421223</v>
      </c>
      <c r="X215" s="31">
        <v>0.95535202185469537</v>
      </c>
    </row>
    <row r="216" spans="1:24" s="16" customFormat="1" x14ac:dyDescent="0.25">
      <c r="A216" s="19" t="s">
        <v>215</v>
      </c>
      <c r="B216" s="63"/>
      <c r="C216" s="10">
        <v>69</v>
      </c>
      <c r="D216" s="10" t="s">
        <v>44</v>
      </c>
      <c r="E216" s="15" t="s">
        <v>181</v>
      </c>
      <c r="F216" s="15"/>
      <c r="G216" s="15"/>
      <c r="H216" s="19">
        <v>0.39</v>
      </c>
      <c r="I216" s="18">
        <v>18648.829731999998</v>
      </c>
      <c r="J216" s="82">
        <f t="shared" ref="J216:J279" si="9">(I216/88.42)/100</f>
        <v>2.1091189472969911</v>
      </c>
      <c r="K216" s="10">
        <v>1.012</v>
      </c>
      <c r="L216" s="21">
        <v>305.73688158940581</v>
      </c>
      <c r="M216" s="21">
        <v>23.166021209995613</v>
      </c>
      <c r="N216" s="21">
        <v>527.49835264441981</v>
      </c>
      <c r="O216" s="21">
        <v>20.896314524042374</v>
      </c>
      <c r="P216" s="21">
        <v>7.7766812203863287</v>
      </c>
      <c r="Q216" s="31">
        <v>1.2693348956509984</v>
      </c>
      <c r="R216" s="31">
        <v>1.6975260781291934</v>
      </c>
      <c r="S216" s="31">
        <v>4.3368468830426915E-2</v>
      </c>
      <c r="T216" s="31">
        <v>10.44422586913112</v>
      </c>
      <c r="U216" s="23">
        <v>2.7943430021466729E-2</v>
      </c>
      <c r="V216" s="21">
        <v>3.1684480037720535</v>
      </c>
      <c r="W216" s="21">
        <v>0.2944027364309903</v>
      </c>
      <c r="X216" s="31">
        <v>0.56098026123597455</v>
      </c>
    </row>
    <row r="217" spans="1:24" s="16" customFormat="1" x14ac:dyDescent="0.25">
      <c r="A217" s="19" t="s">
        <v>214</v>
      </c>
      <c r="B217" s="63"/>
      <c r="C217" s="10">
        <v>31</v>
      </c>
      <c r="D217" s="10" t="s">
        <v>37</v>
      </c>
      <c r="E217" s="15" t="s">
        <v>211</v>
      </c>
      <c r="F217" s="15"/>
      <c r="G217" s="15"/>
      <c r="H217" s="19">
        <v>0.63300000000000001</v>
      </c>
      <c r="I217" s="18">
        <v>12248.123300000001</v>
      </c>
      <c r="J217" s="82">
        <f t="shared" si="9"/>
        <v>1.385220911558471</v>
      </c>
      <c r="K217" s="10">
        <v>1.034</v>
      </c>
      <c r="L217" s="21">
        <v>266.31524969000179</v>
      </c>
      <c r="M217" s="21">
        <v>95.047789088284006</v>
      </c>
      <c r="N217" s="21">
        <v>245.30512602621485</v>
      </c>
      <c r="O217" s="21">
        <v>86.751093742245686</v>
      </c>
      <c r="P217" s="21">
        <v>7.176954229805709</v>
      </c>
      <c r="Q217" s="31">
        <v>11.992280256068588</v>
      </c>
      <c r="R217" s="31">
        <v>3.3554864666832636</v>
      </c>
      <c r="S217" s="31">
        <v>0.23315988291766754</v>
      </c>
      <c r="T217" s="31">
        <v>7.9962731539699297</v>
      </c>
      <c r="U217" s="23">
        <v>0.34539231577691953</v>
      </c>
      <c r="V217" s="21">
        <v>2.1823154975433332</v>
      </c>
      <c r="W217" s="21">
        <v>3.5210110133017025</v>
      </c>
      <c r="X217" s="31">
        <v>1.0897192412684544</v>
      </c>
    </row>
    <row r="218" spans="1:24" s="16" customFormat="1" x14ac:dyDescent="0.25">
      <c r="A218" s="19" t="s">
        <v>213</v>
      </c>
      <c r="B218" s="63"/>
      <c r="C218" s="10">
        <v>54</v>
      </c>
      <c r="D218" s="10" t="s">
        <v>37</v>
      </c>
      <c r="E218" s="15" t="s">
        <v>211</v>
      </c>
      <c r="F218" s="15"/>
      <c r="G218" s="15"/>
      <c r="H218" s="19">
        <v>0.58599999999999997</v>
      </c>
      <c r="I218" s="18">
        <v>7617.9452299999994</v>
      </c>
      <c r="J218" s="82">
        <f t="shared" si="9"/>
        <v>0.86156358629269392</v>
      </c>
      <c r="K218" s="10">
        <v>1.018</v>
      </c>
      <c r="L218" s="21">
        <v>199.53574043327262</v>
      </c>
      <c r="M218" s="21">
        <v>16.385270004676112</v>
      </c>
      <c r="N218" s="21">
        <v>853.31994391837793</v>
      </c>
      <c r="O218" s="21">
        <v>28.191260041084576</v>
      </c>
      <c r="P218" s="21">
        <v>6.2850146682418897</v>
      </c>
      <c r="Q218" s="31">
        <v>7.779429287316308</v>
      </c>
      <c r="R218" s="31">
        <v>2.0558751993478634</v>
      </c>
      <c r="S218" s="31">
        <v>0.24972907083187654</v>
      </c>
      <c r="T218" s="31">
        <v>0.21306955043902495</v>
      </c>
      <c r="U218" s="23">
        <v>0.22772435561236454</v>
      </c>
      <c r="V218" s="21">
        <v>2.8266436475251333</v>
      </c>
      <c r="W218" s="21">
        <v>1.8447073197473323</v>
      </c>
      <c r="X218" s="31">
        <v>0.84409961648109044</v>
      </c>
    </row>
    <row r="219" spans="1:24" s="16" customFormat="1" x14ac:dyDescent="0.25">
      <c r="A219" s="19" t="s">
        <v>212</v>
      </c>
      <c r="B219" s="63"/>
      <c r="C219" s="10">
        <v>36</v>
      </c>
      <c r="D219" s="10" t="s">
        <v>37</v>
      </c>
      <c r="E219" s="15" t="s">
        <v>211</v>
      </c>
      <c r="F219" s="15"/>
      <c r="G219" s="15"/>
      <c r="H219" s="19">
        <v>0.60299999999999998</v>
      </c>
      <c r="I219" s="18">
        <v>17559.717172000001</v>
      </c>
      <c r="J219" s="82">
        <f t="shared" si="9"/>
        <v>1.9859440366432934</v>
      </c>
      <c r="K219" s="10">
        <v>1.0169999999999999</v>
      </c>
      <c r="L219" s="21">
        <v>333.94472834575583</v>
      </c>
      <c r="M219" s="21">
        <v>34.143861956700512</v>
      </c>
      <c r="N219" s="21">
        <v>1348.4973528866337</v>
      </c>
      <c r="O219" s="21">
        <v>80.802598605791886</v>
      </c>
      <c r="P219" s="21">
        <v>11.734908455112109</v>
      </c>
      <c r="Q219" s="31">
        <v>10.757461021140188</v>
      </c>
      <c r="R219" s="31">
        <v>7.3793782202052238</v>
      </c>
      <c r="S219" s="31">
        <v>0.22959458534701851</v>
      </c>
      <c r="T219" s="31">
        <v>0.54967257907722089</v>
      </c>
      <c r="U219" s="23">
        <v>0.48960966544469453</v>
      </c>
      <c r="V219" s="21">
        <v>3.2117954712257535</v>
      </c>
      <c r="W219" s="21">
        <v>1.5101821887588422</v>
      </c>
      <c r="X219" s="31">
        <v>1.2386748047566845</v>
      </c>
    </row>
    <row r="220" spans="1:24" s="16" customFormat="1" x14ac:dyDescent="0.25">
      <c r="A220" s="19" t="s">
        <v>210</v>
      </c>
      <c r="B220" s="63"/>
      <c r="C220" s="10">
        <v>19</v>
      </c>
      <c r="D220" s="10" t="s">
        <v>37</v>
      </c>
      <c r="E220" s="15" t="s">
        <v>188</v>
      </c>
      <c r="F220" s="15"/>
      <c r="G220" s="15"/>
      <c r="H220" s="19">
        <v>0.49399999999999999</v>
      </c>
      <c r="I220" s="18">
        <v>11065.826424000001</v>
      </c>
      <c r="J220" s="82">
        <f t="shared" si="9"/>
        <v>1.2515071730377743</v>
      </c>
      <c r="K220" s="10">
        <v>1.0169999999999999</v>
      </c>
      <c r="L220" s="21">
        <v>375.64982207245981</v>
      </c>
      <c r="M220" s="21">
        <v>22.766154172436011</v>
      </c>
      <c r="N220" s="21">
        <v>567.84289886916281</v>
      </c>
      <c r="O220" s="21">
        <v>97.843425328655087</v>
      </c>
      <c r="P220" s="21">
        <v>5.4184650196967485</v>
      </c>
      <c r="Q220" s="31">
        <v>2.2319246035202585</v>
      </c>
      <c r="R220" s="31">
        <v>10.142038043441024</v>
      </c>
      <c r="S220" s="31">
        <v>6.7277516952758215E-2</v>
      </c>
      <c r="T220" s="31">
        <v>0.24379636153802395</v>
      </c>
      <c r="U220" s="23">
        <v>0.46082054842369552</v>
      </c>
      <c r="V220" s="21">
        <v>2.4408319774508129</v>
      </c>
      <c r="W220" s="21">
        <v>1.9114820289420926</v>
      </c>
      <c r="X220" s="31">
        <v>0.76907460110456949</v>
      </c>
    </row>
    <row r="221" spans="1:24" s="16" customFormat="1" x14ac:dyDescent="0.25">
      <c r="A221" s="19" t="s">
        <v>209</v>
      </c>
      <c r="B221" s="63"/>
      <c r="C221" s="10">
        <v>45</v>
      </c>
      <c r="D221" s="10" t="s">
        <v>44</v>
      </c>
      <c r="E221" s="15" t="s">
        <v>184</v>
      </c>
      <c r="F221" s="15"/>
      <c r="G221" s="15"/>
      <c r="H221" s="19">
        <v>0.501</v>
      </c>
      <c r="I221" s="18">
        <v>1397.7910980000001</v>
      </c>
      <c r="J221" s="82">
        <f t="shared" si="9"/>
        <v>0.15808539900475005</v>
      </c>
      <c r="K221" s="10">
        <v>1.0189999999999999</v>
      </c>
      <c r="L221" s="21">
        <v>294.90380717871381</v>
      </c>
      <c r="M221" s="21">
        <v>10.768081317872312</v>
      </c>
      <c r="N221" s="21">
        <v>352.48290197949484</v>
      </c>
      <c r="O221" s="21">
        <v>67.756916243143877</v>
      </c>
      <c r="P221" s="21">
        <v>7.0581904210924593</v>
      </c>
      <c r="Q221" s="31">
        <v>1.9369786742349384</v>
      </c>
      <c r="R221" s="31">
        <v>1.4872750511014634</v>
      </c>
      <c r="S221" s="31">
        <v>0.1041630964632845</v>
      </c>
      <c r="T221" s="31">
        <v>0.95987470462115487</v>
      </c>
      <c r="U221" s="23">
        <v>3.6072348790899135E-2</v>
      </c>
      <c r="V221" s="21">
        <v>1.6330888663454632</v>
      </c>
      <c r="W221" s="21">
        <v>0.51847836057962127</v>
      </c>
      <c r="X221" s="31">
        <v>1.0311396936827144</v>
      </c>
    </row>
    <row r="222" spans="1:24" s="16" customFormat="1" x14ac:dyDescent="0.25">
      <c r="A222" s="19" t="s">
        <v>208</v>
      </c>
      <c r="B222" s="63"/>
      <c r="C222" s="10">
        <v>30</v>
      </c>
      <c r="D222" s="10" t="s">
        <v>44</v>
      </c>
      <c r="E222" s="15" t="s">
        <v>193</v>
      </c>
      <c r="F222" s="15"/>
      <c r="G222" s="15"/>
      <c r="H222" s="19">
        <v>0.61499999999999999</v>
      </c>
      <c r="I222" s="18">
        <v>1205.5885620000001</v>
      </c>
      <c r="J222" s="82">
        <f t="shared" si="9"/>
        <v>0.13634794865415065</v>
      </c>
      <c r="K222" s="10">
        <v>1.016</v>
      </c>
      <c r="L222" s="21">
        <v>231.73303758453181</v>
      </c>
      <c r="M222" s="21">
        <v>9.257914282961222</v>
      </c>
      <c r="N222" s="21">
        <v>690.42051536552196</v>
      </c>
      <c r="O222" s="21">
        <v>47.836951478083876</v>
      </c>
      <c r="P222" s="21">
        <v>6.5179218353104798</v>
      </c>
      <c r="Q222" s="31">
        <v>0.64449367528806645</v>
      </c>
      <c r="R222" s="31">
        <v>10.022994236047023</v>
      </c>
      <c r="S222" s="31">
        <v>6.328767330137372E-2</v>
      </c>
      <c r="T222" s="31">
        <v>3.6260024812680536E-2</v>
      </c>
      <c r="U222" s="23">
        <v>1.9020291430499131E-2</v>
      </c>
      <c r="V222" s="21">
        <v>2.037750889582953</v>
      </c>
      <c r="W222" s="21">
        <v>0.42271022703380734</v>
      </c>
      <c r="X222" s="31">
        <v>0.44313314337130755</v>
      </c>
    </row>
    <row r="223" spans="1:24" s="16" customFormat="1" x14ac:dyDescent="0.25">
      <c r="A223" s="19" t="s">
        <v>207</v>
      </c>
      <c r="B223" s="63"/>
      <c r="C223" s="10">
        <v>33</v>
      </c>
      <c r="D223" s="10" t="s">
        <v>37</v>
      </c>
      <c r="E223" s="15" t="s">
        <v>193</v>
      </c>
      <c r="F223" s="15"/>
      <c r="G223" s="15"/>
      <c r="H223" s="19">
        <v>0.42399999999999999</v>
      </c>
      <c r="I223" s="18">
        <v>3587.6576680000003</v>
      </c>
      <c r="J223" s="82">
        <f t="shared" si="9"/>
        <v>0.40575182854557795</v>
      </c>
      <c r="K223" s="10">
        <v>1.02</v>
      </c>
      <c r="L223" s="21">
        <v>242.26618938446978</v>
      </c>
      <c r="M223" s="21">
        <v>20.414254702281308</v>
      </c>
      <c r="N223" s="21">
        <v>862.9797655915969</v>
      </c>
      <c r="O223" s="21">
        <v>222.16545342235148</v>
      </c>
      <c r="P223" s="21">
        <v>20.051092028716408</v>
      </c>
      <c r="Q223" s="31">
        <v>1.9599551898314285</v>
      </c>
      <c r="R223" s="31">
        <v>4.5978088975262033</v>
      </c>
      <c r="S223" s="31">
        <v>0.39514487133910547</v>
      </c>
      <c r="T223" s="31">
        <v>5.24745643588221</v>
      </c>
      <c r="U223" s="23">
        <v>2.7199985157126828E-2</v>
      </c>
      <c r="V223" s="21">
        <v>1.458378744792113</v>
      </c>
      <c r="W223" s="21">
        <v>8.2274032824673036</v>
      </c>
      <c r="X223" s="31">
        <v>0.88470078710911637</v>
      </c>
    </row>
    <row r="224" spans="1:24" s="16" customFormat="1" x14ac:dyDescent="0.25">
      <c r="A224" s="19" t="s">
        <v>206</v>
      </c>
      <c r="B224" s="63"/>
      <c r="C224" s="10">
        <v>23</v>
      </c>
      <c r="D224" s="10" t="s">
        <v>44</v>
      </c>
      <c r="E224" s="15" t="s">
        <v>193</v>
      </c>
      <c r="F224" s="15"/>
      <c r="G224" s="15"/>
      <c r="H224" s="19">
        <v>0.63700000000000001</v>
      </c>
      <c r="I224" s="18">
        <v>18753.664283999999</v>
      </c>
      <c r="J224" s="82">
        <f t="shared" si="9"/>
        <v>2.1209753770640125</v>
      </c>
      <c r="K224" s="10">
        <v>1.0149999999999999</v>
      </c>
      <c r="L224" s="21">
        <v>395.51146487494384</v>
      </c>
      <c r="M224" s="21">
        <v>19.913224782399112</v>
      </c>
      <c r="N224" s="21">
        <v>359.36307834399884</v>
      </c>
      <c r="O224" s="21">
        <v>113.02685387593648</v>
      </c>
      <c r="P224" s="21">
        <v>9.4974142569448592</v>
      </c>
      <c r="Q224" s="31">
        <v>1.9303813162428984</v>
      </c>
      <c r="R224" s="31">
        <v>11.114204462293223</v>
      </c>
      <c r="S224" s="31">
        <v>0.1070396437606615</v>
      </c>
      <c r="T224" s="31">
        <v>5.2301968471589797</v>
      </c>
      <c r="U224" s="23">
        <v>3.2902613572596426E-2</v>
      </c>
      <c r="V224" s="21">
        <v>1.8015245357406731</v>
      </c>
      <c r="W224" s="21">
        <v>1.9047665154900124</v>
      </c>
      <c r="X224" s="31">
        <v>0.88137983858770252</v>
      </c>
    </row>
    <row r="225" spans="1:25" s="16" customFormat="1" x14ac:dyDescent="0.25">
      <c r="A225" s="19" t="s">
        <v>205</v>
      </c>
      <c r="B225" s="63"/>
      <c r="C225" s="10">
        <v>29</v>
      </c>
      <c r="D225" s="10" t="s">
        <v>44</v>
      </c>
      <c r="E225" s="15" t="s">
        <v>193</v>
      </c>
      <c r="F225" s="15"/>
      <c r="G225" s="15"/>
      <c r="H225" s="19">
        <v>0.373</v>
      </c>
      <c r="I225" s="18">
        <v>2987.7759460000002</v>
      </c>
      <c r="J225" s="82">
        <f t="shared" si="9"/>
        <v>0.33790725469350824</v>
      </c>
      <c r="K225" s="10">
        <v>1.0129999999999999</v>
      </c>
      <c r="L225" s="21">
        <v>182.44962525760542</v>
      </c>
      <c r="M225" s="21">
        <v>7.3121350142772812</v>
      </c>
      <c r="N225" s="21">
        <v>85.428359038768235</v>
      </c>
      <c r="O225" s="21">
        <v>18.087737888586076</v>
      </c>
      <c r="P225" s="21">
        <v>3.7540198464862495</v>
      </c>
      <c r="Q225" s="31">
        <v>0.71589766155025236</v>
      </c>
      <c r="R225" s="31">
        <v>1.3132905057119935</v>
      </c>
      <c r="S225" s="31">
        <v>2.632490798459701E-2</v>
      </c>
      <c r="T225" s="31">
        <v>3.7190173349056099</v>
      </c>
      <c r="U225" s="23">
        <v>8.6171973451701009E-3</v>
      </c>
      <c r="V225" s="21">
        <v>0.84303204599155612</v>
      </c>
      <c r="W225" s="21">
        <v>2.4332123073264427</v>
      </c>
      <c r="X225" s="31">
        <v>0.8830821223478964</v>
      </c>
    </row>
    <row r="226" spans="1:25" s="16" customFormat="1" x14ac:dyDescent="0.25">
      <c r="A226" s="19" t="s">
        <v>204</v>
      </c>
      <c r="B226" s="63"/>
      <c r="C226" s="10">
        <v>35</v>
      </c>
      <c r="D226" s="10" t="s">
        <v>37</v>
      </c>
      <c r="E226" s="15" t="s">
        <v>193</v>
      </c>
      <c r="F226" s="15"/>
      <c r="G226" s="15"/>
      <c r="H226" s="19">
        <v>0.70399999999999996</v>
      </c>
      <c r="I226" s="18">
        <v>1543.3926900000001</v>
      </c>
      <c r="J226" s="82">
        <f t="shared" si="9"/>
        <v>0.17455244175525902</v>
      </c>
      <c r="K226" s="10">
        <v>1.0209999999999999</v>
      </c>
      <c r="L226" s="21">
        <v>499.98475918983786</v>
      </c>
      <c r="M226" s="21">
        <v>33.312617524783711</v>
      </c>
      <c r="N226" s="21">
        <v>573.4329464232319</v>
      </c>
      <c r="O226" s="21">
        <v>265.54815769401847</v>
      </c>
      <c r="P226" s="21">
        <v>6.4411334212877493</v>
      </c>
      <c r="Q226" s="31">
        <v>2.3903042716618481</v>
      </c>
      <c r="R226" s="31">
        <v>3.5361045841228336</v>
      </c>
      <c r="S226" s="31">
        <v>0.17180725837400951</v>
      </c>
      <c r="T226" s="31">
        <v>23.141251811996018</v>
      </c>
      <c r="U226" s="23">
        <v>2.9817555933685829E-2</v>
      </c>
      <c r="V226" s="21">
        <v>1.5133349811094632</v>
      </c>
      <c r="W226" s="21">
        <v>2.1493763253452025</v>
      </c>
      <c r="X226" s="31">
        <v>2.0445017998426245</v>
      </c>
    </row>
    <row r="227" spans="1:25" s="16" customFormat="1" x14ac:dyDescent="0.25">
      <c r="A227" s="19" t="s">
        <v>203</v>
      </c>
      <c r="B227" s="63"/>
      <c r="C227" s="10">
        <v>44</v>
      </c>
      <c r="D227" s="10" t="s">
        <v>37</v>
      </c>
      <c r="E227" s="15" t="s">
        <v>193</v>
      </c>
      <c r="F227" s="15"/>
      <c r="G227" s="15"/>
      <c r="H227" s="19">
        <v>0.14899999999999999</v>
      </c>
      <c r="I227" s="18">
        <v>13727.448478</v>
      </c>
      <c r="J227" s="82">
        <f t="shared" si="9"/>
        <v>1.5525275365301967</v>
      </c>
      <c r="K227" s="10">
        <v>1.0049999999999999</v>
      </c>
      <c r="L227" s="21">
        <v>44.108137503228619</v>
      </c>
      <c r="M227" s="21">
        <v>3.1848424733798515</v>
      </c>
      <c r="N227" s="21">
        <v>191.60263696453683</v>
      </c>
      <c r="O227" s="21">
        <v>10.986759842779176</v>
      </c>
      <c r="P227" s="21">
        <v>1.8486355363592994</v>
      </c>
      <c r="Q227" s="31">
        <v>0.27401627664285033</v>
      </c>
      <c r="R227" s="31">
        <v>0.60382610547714854</v>
      </c>
      <c r="S227" s="31">
        <v>2.7835789708474109E-2</v>
      </c>
      <c r="T227" s="31">
        <v>6.6817264587514291</v>
      </c>
      <c r="U227" s="23">
        <v>1.064266756451419E-2</v>
      </c>
      <c r="V227" s="21">
        <v>0.31424939296548915</v>
      </c>
      <c r="W227" s="21">
        <v>24.100020159909327</v>
      </c>
      <c r="X227" s="31">
        <v>1.1286430624756945</v>
      </c>
    </row>
    <row r="228" spans="1:25" s="16" customFormat="1" x14ac:dyDescent="0.25">
      <c r="A228" s="19" t="s">
        <v>202</v>
      </c>
      <c r="B228" s="63"/>
      <c r="C228" s="10">
        <v>35</v>
      </c>
      <c r="D228" s="10" t="s">
        <v>37</v>
      </c>
      <c r="E228" s="15" t="s">
        <v>193</v>
      </c>
      <c r="F228" s="15"/>
      <c r="G228" s="15"/>
      <c r="H228" s="19">
        <v>0.21099999999999999</v>
      </c>
      <c r="I228" s="18">
        <v>6543.3232409999991</v>
      </c>
      <c r="J228" s="82">
        <f t="shared" si="9"/>
        <v>0.74002750972630627</v>
      </c>
      <c r="K228" s="10">
        <v>1.008</v>
      </c>
      <c r="L228" s="21">
        <v>70.998910662698208</v>
      </c>
      <c r="M228" s="21">
        <v>5.7717948315320822</v>
      </c>
      <c r="N228" s="21">
        <v>123.01104799660084</v>
      </c>
      <c r="O228" s="21">
        <v>27.484653472225173</v>
      </c>
      <c r="P228" s="21">
        <v>4.3937542322956</v>
      </c>
      <c r="Q228" s="31">
        <v>1.0377731240794683</v>
      </c>
      <c r="R228" s="31">
        <v>0.68840198939244446</v>
      </c>
      <c r="S228" s="31">
        <v>3.5905524092531511E-2</v>
      </c>
      <c r="T228" s="31">
        <v>6.9169880190727193</v>
      </c>
      <c r="U228" s="23">
        <v>1.512062626952913E-2</v>
      </c>
      <c r="V228" s="21">
        <v>0.55623283572970816</v>
      </c>
      <c r="W228" s="21">
        <v>2.1723576799227722</v>
      </c>
      <c r="X228" s="31">
        <v>0.51956582149706954</v>
      </c>
    </row>
    <row r="229" spans="1:25" s="16" customFormat="1" x14ac:dyDescent="0.25">
      <c r="A229" s="19" t="s">
        <v>201</v>
      </c>
      <c r="B229" s="63"/>
      <c r="C229" s="10">
        <v>36</v>
      </c>
      <c r="D229" s="10" t="s">
        <v>44</v>
      </c>
      <c r="E229" s="15" t="s">
        <v>193</v>
      </c>
      <c r="F229" s="15"/>
      <c r="G229" s="15"/>
      <c r="H229" s="19">
        <v>0.752</v>
      </c>
      <c r="I229" s="18">
        <v>12257.743224999998</v>
      </c>
      <c r="J229" s="82">
        <f t="shared" si="9"/>
        <v>1.3863088922189548</v>
      </c>
      <c r="K229" s="10">
        <v>1.026</v>
      </c>
      <c r="L229" s="21">
        <v>260.96443633837981</v>
      </c>
      <c r="M229" s="21">
        <v>18.770576382423812</v>
      </c>
      <c r="N229" s="21">
        <v>358.38467351553186</v>
      </c>
      <c r="O229" s="21">
        <v>53.534802301146669</v>
      </c>
      <c r="P229" s="21">
        <v>16.44300899040941</v>
      </c>
      <c r="Q229" s="31">
        <v>2.7500732525666183</v>
      </c>
      <c r="R229" s="31">
        <v>9.8197516539145528</v>
      </c>
      <c r="S229" s="31">
        <v>0.16943156581100252</v>
      </c>
      <c r="T229" s="31">
        <v>7.7819211068746599</v>
      </c>
      <c r="U229" s="23">
        <v>2.4377688413264428E-2</v>
      </c>
      <c r="V229" s="21">
        <v>1.7117934742174732</v>
      </c>
      <c r="W229" s="21">
        <v>0.57774346589333436</v>
      </c>
      <c r="X229" s="31">
        <v>1.0048331705178644</v>
      </c>
    </row>
    <row r="230" spans="1:25" s="16" customFormat="1" x14ac:dyDescent="0.25">
      <c r="A230" s="19" t="s">
        <v>200</v>
      </c>
      <c r="B230" s="63"/>
      <c r="C230" s="10">
        <v>23</v>
      </c>
      <c r="D230" s="10" t="s">
        <v>44</v>
      </c>
      <c r="E230" s="15" t="s">
        <v>193</v>
      </c>
      <c r="F230" s="15"/>
      <c r="G230" s="15"/>
      <c r="H230" s="19">
        <v>0.25800000000000001</v>
      </c>
      <c r="I230" s="18">
        <v>6686.046276</v>
      </c>
      <c r="J230" s="82">
        <f t="shared" si="9"/>
        <v>0.75616899751187516</v>
      </c>
      <c r="K230" s="10">
        <v>1.01</v>
      </c>
      <c r="L230" s="21">
        <v>73.665857504998016</v>
      </c>
      <c r="M230" s="21">
        <v>4.2603610543569612</v>
      </c>
      <c r="N230" s="21">
        <v>315.90173552015585</v>
      </c>
      <c r="O230" s="21">
        <v>13.196280261699576</v>
      </c>
      <c r="P230" s="21">
        <v>1.6405283673933393</v>
      </c>
      <c r="Q230" s="31">
        <v>0.21004155877526737</v>
      </c>
      <c r="R230" s="31">
        <v>0.26465701527702357</v>
      </c>
      <c r="S230" s="31">
        <v>5.5095565861631314E-2</v>
      </c>
      <c r="T230" s="31">
        <v>2.0354667357756799</v>
      </c>
      <c r="U230" s="23">
        <v>1.199783925964729E-2</v>
      </c>
      <c r="V230" s="21">
        <v>0.29807572862292309</v>
      </c>
      <c r="W230" s="21">
        <v>2.5306571508182722</v>
      </c>
      <c r="X230" s="31">
        <v>0.41269337411363749</v>
      </c>
    </row>
    <row r="231" spans="1:25" s="16" customFormat="1" x14ac:dyDescent="0.25">
      <c r="A231" s="19" t="s">
        <v>199</v>
      </c>
      <c r="B231" s="63"/>
      <c r="C231" s="10">
        <v>36</v>
      </c>
      <c r="D231" s="10" t="s">
        <v>44</v>
      </c>
      <c r="E231" s="15" t="s">
        <v>193</v>
      </c>
      <c r="F231" s="15"/>
      <c r="G231" s="15"/>
      <c r="H231" s="19">
        <v>0.114</v>
      </c>
      <c r="I231" s="18">
        <v>7745.4925729999995</v>
      </c>
      <c r="J231" s="82">
        <f t="shared" si="9"/>
        <v>0.87598875514589447</v>
      </c>
      <c r="K231" s="10">
        <v>1.004</v>
      </c>
      <c r="L231" s="21">
        <v>26.333668283806219</v>
      </c>
      <c r="M231" s="21">
        <v>1.7697911507275912</v>
      </c>
      <c r="N231" s="21">
        <v>109.86321948449884</v>
      </c>
      <c r="O231" s="21">
        <v>3.0570440918427355</v>
      </c>
      <c r="P231" s="21">
        <v>1.2759960763492193</v>
      </c>
      <c r="Q231" s="31">
        <v>6.7244575291707562E-2</v>
      </c>
      <c r="R231" s="31">
        <v>0.13166174085880455</v>
      </c>
      <c r="S231" s="31">
        <v>9.9787989939390115E-3</v>
      </c>
      <c r="T231" s="31">
        <v>9.884868440327392E-2</v>
      </c>
      <c r="U231" s="23">
        <v>0.13192484075208952</v>
      </c>
      <c r="V231" s="21">
        <v>0.16445697398379114</v>
      </c>
      <c r="W231" s="21">
        <v>1.5663292649067224</v>
      </c>
      <c r="X231" s="31">
        <v>0.53869976941968656</v>
      </c>
    </row>
    <row r="232" spans="1:25" s="16" customFormat="1" x14ac:dyDescent="0.25">
      <c r="A232" s="19" t="s">
        <v>198</v>
      </c>
      <c r="B232" s="63"/>
      <c r="C232" s="10">
        <v>32</v>
      </c>
      <c r="D232" s="10" t="s">
        <v>37</v>
      </c>
      <c r="E232" s="15" t="s">
        <v>193</v>
      </c>
      <c r="F232" s="15"/>
      <c r="G232" s="15"/>
      <c r="H232" s="19">
        <v>0.13400000000000001</v>
      </c>
      <c r="I232" s="18">
        <v>12460.851311999999</v>
      </c>
      <c r="J232" s="82">
        <f t="shared" si="9"/>
        <v>1.4092797231395611</v>
      </c>
      <c r="K232" s="10">
        <v>1.0049999999999999</v>
      </c>
      <c r="L232" s="21">
        <v>40.541371282675016</v>
      </c>
      <c r="M232" s="21">
        <v>4.6341730638864416</v>
      </c>
      <c r="N232" s="21">
        <v>57.54791100304594</v>
      </c>
      <c r="O232" s="21">
        <v>16.091626765255075</v>
      </c>
      <c r="P232" s="21">
        <v>1.8784800842234695</v>
      </c>
      <c r="Q232" s="31">
        <v>0.38132787240282634</v>
      </c>
      <c r="R232" s="31">
        <v>0.96798311663798353</v>
      </c>
      <c r="S232" s="31">
        <v>1.7356744189251611E-2</v>
      </c>
      <c r="T232" s="31">
        <v>0.14272190590942394</v>
      </c>
      <c r="U232" s="23">
        <v>0.29582594693909853</v>
      </c>
      <c r="V232" s="21">
        <v>0.38684472587563518</v>
      </c>
      <c r="W232" s="21">
        <v>0.29411156095541729</v>
      </c>
      <c r="X232" s="31">
        <v>1.2084284047274245</v>
      </c>
    </row>
    <row r="233" spans="1:25" s="16" customFormat="1" x14ac:dyDescent="0.25">
      <c r="A233" s="19" t="s">
        <v>197</v>
      </c>
      <c r="B233" s="63"/>
      <c r="C233" s="10">
        <v>40</v>
      </c>
      <c r="D233" s="10" t="s">
        <v>44</v>
      </c>
      <c r="E233" s="15" t="s">
        <v>193</v>
      </c>
      <c r="F233" s="15"/>
      <c r="G233" s="15"/>
      <c r="H233" s="19">
        <v>0.40600000000000003</v>
      </c>
      <c r="I233" s="18">
        <v>3870.001135</v>
      </c>
      <c r="J233" s="82">
        <f t="shared" si="9"/>
        <v>0.43768391031440851</v>
      </c>
      <c r="K233" s="10">
        <v>1.0129999999999999</v>
      </c>
      <c r="L233" s="21">
        <v>162.32793943302801</v>
      </c>
      <c r="M233" s="21">
        <v>9.6612398275618325</v>
      </c>
      <c r="N233" s="21">
        <v>737.71021092324588</v>
      </c>
      <c r="O233" s="21">
        <v>49.112837927792476</v>
      </c>
      <c r="P233" s="21">
        <v>6.8096080712760489</v>
      </c>
      <c r="Q233" s="31">
        <v>0.49741446982097337</v>
      </c>
      <c r="R233" s="31">
        <v>0.6587795689564625</v>
      </c>
      <c r="S233" s="31">
        <v>0.13460594058987052</v>
      </c>
      <c r="T233" s="31">
        <v>0.18149784575093497</v>
      </c>
      <c r="U233" s="23">
        <v>0.33722462556232352</v>
      </c>
      <c r="V233" s="21">
        <v>0.68573577856184609</v>
      </c>
      <c r="W233" s="21">
        <v>4.0596376649202828</v>
      </c>
      <c r="X233" s="31">
        <v>1.7779991937483344</v>
      </c>
    </row>
    <row r="234" spans="1:25" s="16" customFormat="1" x14ac:dyDescent="0.25">
      <c r="A234" s="19" t="s">
        <v>196</v>
      </c>
      <c r="B234" s="63"/>
      <c r="C234" s="10">
        <v>19</v>
      </c>
      <c r="D234" s="10" t="s">
        <v>44</v>
      </c>
      <c r="E234" s="15" t="s">
        <v>193</v>
      </c>
      <c r="F234" s="15"/>
      <c r="G234" s="15"/>
      <c r="H234" s="19">
        <v>0.40100000000000002</v>
      </c>
      <c r="I234" s="18">
        <v>944.16649600000005</v>
      </c>
      <c r="J234" s="82">
        <f t="shared" si="9"/>
        <v>0.10678200588102239</v>
      </c>
      <c r="K234" s="10">
        <v>1.01</v>
      </c>
      <c r="L234" s="21">
        <v>187.25995266166979</v>
      </c>
      <c r="M234" s="21">
        <v>10.345749676462809</v>
      </c>
      <c r="N234" s="21">
        <v>425.16623138371784</v>
      </c>
      <c r="O234" s="21">
        <v>57.502867975839173</v>
      </c>
      <c r="P234" s="21">
        <v>7.673322245525469</v>
      </c>
      <c r="Q234" s="31">
        <v>1.8074223098549487</v>
      </c>
      <c r="R234" s="31">
        <v>1.1964309778699835</v>
      </c>
      <c r="S234" s="31">
        <v>5.6174597600295209E-2</v>
      </c>
      <c r="T234" s="31">
        <v>0.24495538353350094</v>
      </c>
      <c r="U234" s="23">
        <v>0.34837037312095948</v>
      </c>
      <c r="V234" s="21">
        <v>0.73488051971908419</v>
      </c>
      <c r="W234" s="21">
        <v>0.64786922391969726</v>
      </c>
      <c r="X234" s="31">
        <v>4.2614394301908343</v>
      </c>
    </row>
    <row r="235" spans="1:25" s="16" customFormat="1" x14ac:dyDescent="0.25">
      <c r="A235" s="19" t="s">
        <v>195</v>
      </c>
      <c r="B235" s="63"/>
      <c r="C235" s="10">
        <v>20</v>
      </c>
      <c r="D235" s="10" t="s">
        <v>44</v>
      </c>
      <c r="E235" s="15" t="s">
        <v>193</v>
      </c>
      <c r="F235" s="15"/>
      <c r="G235" s="15"/>
      <c r="H235" s="19">
        <v>0.44700000000000001</v>
      </c>
      <c r="I235" s="18">
        <v>10643.875696999999</v>
      </c>
      <c r="J235" s="82">
        <f t="shared" si="9"/>
        <v>1.2037859869938927</v>
      </c>
      <c r="K235" s="10">
        <v>1.014</v>
      </c>
      <c r="L235" s="21">
        <v>109.50139094160662</v>
      </c>
      <c r="M235" s="21">
        <v>21.598363848089512</v>
      </c>
      <c r="N235" s="21">
        <v>771.05898803406194</v>
      </c>
      <c r="O235" s="21">
        <v>87.480295016532779</v>
      </c>
      <c r="P235" s="21">
        <v>6.9654309009603583</v>
      </c>
      <c r="Q235" s="31">
        <v>1.9506143142727683</v>
      </c>
      <c r="R235" s="31">
        <v>2.0213241010298435</v>
      </c>
      <c r="S235" s="31">
        <v>0.1085852383056035</v>
      </c>
      <c r="T235" s="31">
        <v>0.32145796145538591</v>
      </c>
      <c r="U235" s="23">
        <v>0.16725987153012656</v>
      </c>
      <c r="V235" s="21">
        <v>1.4388216689308531</v>
      </c>
      <c r="W235" s="21">
        <v>0.34823445697665034</v>
      </c>
      <c r="X235" s="31">
        <v>5.3278686318605555</v>
      </c>
    </row>
    <row r="236" spans="1:25" s="16" customFormat="1" x14ac:dyDescent="0.25">
      <c r="A236" s="19" t="s">
        <v>194</v>
      </c>
      <c r="B236" s="63"/>
      <c r="C236" s="10">
        <v>18</v>
      </c>
      <c r="D236" s="10" t="s">
        <v>44</v>
      </c>
      <c r="E236" s="15" t="s">
        <v>193</v>
      </c>
      <c r="F236" s="15"/>
      <c r="G236" s="15"/>
      <c r="H236" s="19">
        <v>0.70199999999999996</v>
      </c>
      <c r="I236" s="18">
        <v>9029.9998879999985</v>
      </c>
      <c r="J236" s="82">
        <f t="shared" si="9"/>
        <v>1.0212621452160142</v>
      </c>
      <c r="K236" s="10">
        <v>1.022</v>
      </c>
      <c r="L236" s="21">
        <v>419.42633265746178</v>
      </c>
      <c r="M236" s="21">
        <v>34.653872298528512</v>
      </c>
      <c r="N236" s="21">
        <v>558.95139398518688</v>
      </c>
      <c r="O236" s="21">
        <v>48.570125126124481</v>
      </c>
      <c r="P236" s="21">
        <v>13.07743237902101</v>
      </c>
      <c r="Q236" s="31">
        <v>5.8057354281372087</v>
      </c>
      <c r="R236" s="31">
        <v>4.3776044930597831</v>
      </c>
      <c r="S236" s="31">
        <v>0.27082121031565853</v>
      </c>
      <c r="T236" s="31">
        <v>0.20151740048833797</v>
      </c>
      <c r="U236" s="23">
        <v>0.46461740300148852</v>
      </c>
      <c r="V236" s="21">
        <v>1.9375007853520532</v>
      </c>
      <c r="W236" s="21">
        <v>0.55990019721635931</v>
      </c>
      <c r="X236" s="31">
        <v>3.6958614733084345</v>
      </c>
      <c r="Y236" s="9"/>
    </row>
    <row r="237" spans="1:25" s="16" customFormat="1" x14ac:dyDescent="0.25">
      <c r="A237" s="19" t="s">
        <v>192</v>
      </c>
      <c r="B237" s="63"/>
      <c r="C237" s="10">
        <v>55</v>
      </c>
      <c r="D237" s="10" t="s">
        <v>44</v>
      </c>
      <c r="E237" s="15" t="s">
        <v>188</v>
      </c>
      <c r="F237" s="15"/>
      <c r="G237" s="15"/>
      <c r="H237" s="19">
        <v>0.73399999999999999</v>
      </c>
      <c r="I237" s="18">
        <v>10753.656913999999</v>
      </c>
      <c r="J237" s="82">
        <f t="shared" si="9"/>
        <v>1.2162018676769961</v>
      </c>
      <c r="K237" s="10">
        <v>1.0249999999999999</v>
      </c>
      <c r="L237" s="21">
        <v>339.74582050610388</v>
      </c>
      <c r="M237" s="21">
        <v>100.17520466931521</v>
      </c>
      <c r="N237" s="21">
        <v>1440.5206236494439</v>
      </c>
      <c r="O237" s="21">
        <v>187.98579822011649</v>
      </c>
      <c r="P237" s="21">
        <v>23.031146998487507</v>
      </c>
      <c r="Q237" s="31">
        <v>9.4327010898706583</v>
      </c>
      <c r="R237" s="31">
        <v>4.1469181746686736</v>
      </c>
      <c r="S237" s="31">
        <v>0.71913434568857548</v>
      </c>
      <c r="T237" s="31">
        <v>3.43431957712796</v>
      </c>
      <c r="U237" s="23">
        <v>9.5516090042648216E-2</v>
      </c>
      <c r="V237" s="21">
        <v>7.8105920915209737</v>
      </c>
      <c r="W237" s="21">
        <v>0.49487121014203933</v>
      </c>
      <c r="X237" s="31">
        <v>4.7046157425267943</v>
      </c>
      <c r="Y237" s="9"/>
    </row>
    <row r="238" spans="1:25" s="16" customFormat="1" x14ac:dyDescent="0.25">
      <c r="A238" s="19" t="s">
        <v>191</v>
      </c>
      <c r="B238" s="63"/>
      <c r="C238" s="10">
        <v>50</v>
      </c>
      <c r="D238" s="10" t="s">
        <v>44</v>
      </c>
      <c r="E238" s="15" t="s">
        <v>188</v>
      </c>
      <c r="F238" s="15"/>
      <c r="G238" s="15"/>
      <c r="H238" s="19">
        <v>0.58399999999999996</v>
      </c>
      <c r="I238" s="18">
        <v>6279.8301019999999</v>
      </c>
      <c r="J238" s="82">
        <f t="shared" si="9"/>
        <v>0.71022733567066265</v>
      </c>
      <c r="K238" s="10">
        <v>1.0209999999999999</v>
      </c>
      <c r="L238" s="21">
        <v>298.86570045986582</v>
      </c>
      <c r="M238" s="21">
        <v>31.247858661758009</v>
      </c>
      <c r="N238" s="21">
        <v>1304.982826624434</v>
      </c>
      <c r="O238" s="21">
        <v>114.33961817736849</v>
      </c>
      <c r="P238" s="21">
        <v>36.854286758571611</v>
      </c>
      <c r="Q238" s="31">
        <v>9.0100755642210082</v>
      </c>
      <c r="R238" s="31">
        <v>3.2116095176411834</v>
      </c>
      <c r="S238" s="31">
        <v>0.23764034802719752</v>
      </c>
      <c r="T238" s="31">
        <v>5.0114042072396128E-2</v>
      </c>
      <c r="U238" s="23">
        <v>2.1353097247443428E-2</v>
      </c>
      <c r="V238" s="21">
        <v>1.4122299887234933</v>
      </c>
      <c r="W238" s="21">
        <v>0.19570727652519232</v>
      </c>
      <c r="X238" s="31">
        <v>2.7042103613037645</v>
      </c>
      <c r="Y238" s="9"/>
    </row>
    <row r="239" spans="1:25" s="16" customFormat="1" x14ac:dyDescent="0.25">
      <c r="A239" s="19" t="s">
        <v>190</v>
      </c>
      <c r="B239" s="63"/>
      <c r="C239" s="10">
        <v>57</v>
      </c>
      <c r="D239" s="10" t="s">
        <v>44</v>
      </c>
      <c r="E239" s="15" t="s">
        <v>188</v>
      </c>
      <c r="F239" s="15"/>
      <c r="G239" s="15"/>
      <c r="H239" s="19">
        <v>0.35399999999999998</v>
      </c>
      <c r="I239" s="18">
        <v>18054.509473000002</v>
      </c>
      <c r="J239" s="82">
        <f t="shared" si="9"/>
        <v>2.0419033559149513</v>
      </c>
      <c r="K239" s="10">
        <v>1.014</v>
      </c>
      <c r="L239" s="21">
        <v>156.55745479369241</v>
      </c>
      <c r="M239" s="21">
        <v>15.95697959441851</v>
      </c>
      <c r="N239" s="21">
        <v>651.63539400708987</v>
      </c>
      <c r="O239" s="21">
        <v>93.580849363633888</v>
      </c>
      <c r="P239" s="21">
        <v>6.2289872956392784</v>
      </c>
      <c r="Q239" s="31">
        <v>0.96817157595409542</v>
      </c>
      <c r="R239" s="31">
        <v>2.8317344404842535</v>
      </c>
      <c r="S239" s="31">
        <v>3.7762358989903703E-2</v>
      </c>
      <c r="T239" s="31">
        <v>0.10243777280539093</v>
      </c>
      <c r="U239" s="23">
        <v>4.0368891970655532E-2</v>
      </c>
      <c r="V239" s="21">
        <v>0.692092349269809</v>
      </c>
      <c r="W239" s="21">
        <v>0.45645169815476533</v>
      </c>
      <c r="X239" s="31">
        <v>1.7644089020978846</v>
      </c>
      <c r="Y239" s="9"/>
    </row>
    <row r="240" spans="1:25" s="16" customFormat="1" x14ac:dyDescent="0.25">
      <c r="A240" s="19" t="s">
        <v>189</v>
      </c>
      <c r="B240" s="63"/>
      <c r="C240" s="10">
        <v>60</v>
      </c>
      <c r="D240" s="10" t="s">
        <v>37</v>
      </c>
      <c r="E240" s="15" t="s">
        <v>188</v>
      </c>
      <c r="F240" s="15"/>
      <c r="G240" s="15"/>
      <c r="H240" s="19">
        <v>0.45800000000000002</v>
      </c>
      <c r="I240" s="18">
        <v>21216.385736</v>
      </c>
      <c r="J240" s="82">
        <f t="shared" si="9"/>
        <v>2.3995007618185933</v>
      </c>
      <c r="K240" s="10">
        <v>1.018</v>
      </c>
      <c r="L240" s="21">
        <v>242.5946127599818</v>
      </c>
      <c r="M240" s="21">
        <v>31.008513796220008</v>
      </c>
      <c r="N240" s="21">
        <v>339.14230311559686</v>
      </c>
      <c r="O240" s="21">
        <v>38.352032431878172</v>
      </c>
      <c r="P240" s="21">
        <v>12.29715715402871</v>
      </c>
      <c r="Q240" s="31">
        <v>2.8094934641158087</v>
      </c>
      <c r="R240" s="31">
        <v>5.8677485152594846</v>
      </c>
      <c r="S240" s="31">
        <v>0.17561301353535452</v>
      </c>
      <c r="T240" s="31">
        <v>0.17016818216091995</v>
      </c>
      <c r="U240" s="23">
        <v>5.3458215942026328E-2</v>
      </c>
      <c r="V240" s="21">
        <v>0.92278293286743807</v>
      </c>
      <c r="W240" s="21">
        <v>0.83078803088589837</v>
      </c>
      <c r="X240" s="31">
        <v>1.4963016454151945</v>
      </c>
      <c r="Y240" s="9"/>
    </row>
    <row r="241" spans="1:25" s="16" customFormat="1" x14ac:dyDescent="0.25">
      <c r="A241" s="19" t="s">
        <v>187</v>
      </c>
      <c r="B241" s="63"/>
      <c r="C241" s="10">
        <v>80</v>
      </c>
      <c r="D241" s="10" t="s">
        <v>37</v>
      </c>
      <c r="E241" s="15" t="s">
        <v>181</v>
      </c>
      <c r="F241" s="15"/>
      <c r="G241" s="15"/>
      <c r="H241" s="19">
        <v>0.46100000000000002</v>
      </c>
      <c r="I241" s="18">
        <v>13619.106500999998</v>
      </c>
      <c r="J241" s="82">
        <f t="shared" si="9"/>
        <v>1.5402744289753449</v>
      </c>
      <c r="K241" s="10">
        <v>1.02</v>
      </c>
      <c r="L241" s="21">
        <v>204.11779251409382</v>
      </c>
      <c r="M241" s="21">
        <v>198.98320703808221</v>
      </c>
      <c r="N241" s="21">
        <v>1808.4846543420535</v>
      </c>
      <c r="O241" s="21">
        <v>193.49666140398148</v>
      </c>
      <c r="P241" s="21">
        <v>13.96083704784081</v>
      </c>
      <c r="Q241" s="31">
        <v>2.9023933737168885</v>
      </c>
      <c r="R241" s="31">
        <v>3.4459108162032539</v>
      </c>
      <c r="S241" s="31">
        <v>0.22078262448448352</v>
      </c>
      <c r="T241" s="31">
        <v>4.8960394923541033E-2</v>
      </c>
      <c r="U241" s="23">
        <v>6.459391273183962E-2</v>
      </c>
      <c r="V241" s="21">
        <v>6.0553291724630132</v>
      </c>
      <c r="W241" s="21">
        <v>0.55755769083378737</v>
      </c>
      <c r="X241" s="31">
        <v>2.2030357818174844</v>
      </c>
      <c r="Y241" s="9"/>
    </row>
    <row r="242" spans="1:25" s="16" customFormat="1" x14ac:dyDescent="0.25">
      <c r="A242" s="19" t="s">
        <v>186</v>
      </c>
      <c r="B242" s="63"/>
      <c r="C242" s="10">
        <v>28</v>
      </c>
      <c r="D242" s="10" t="s">
        <v>44</v>
      </c>
      <c r="E242" s="15" t="s">
        <v>181</v>
      </c>
      <c r="F242" s="15"/>
      <c r="G242" s="15"/>
      <c r="H242" s="19">
        <v>0.65400000000000003</v>
      </c>
      <c r="I242" s="18">
        <v>9073.9140310000003</v>
      </c>
      <c r="J242" s="82">
        <f t="shared" si="9"/>
        <v>1.026228684799819</v>
      </c>
      <c r="K242" s="10">
        <v>1.024</v>
      </c>
      <c r="L242" s="21">
        <v>205.66718157488182</v>
      </c>
      <c r="M242" s="21">
        <v>50.626773964022917</v>
      </c>
      <c r="N242" s="21">
        <v>1108.193858793014</v>
      </c>
      <c r="O242" s="21">
        <v>159.31433128577248</v>
      </c>
      <c r="P242" s="21">
        <v>9.8506506923244093</v>
      </c>
      <c r="Q242" s="31">
        <v>12.717433028895087</v>
      </c>
      <c r="R242" s="31">
        <v>2.9599669491076037</v>
      </c>
      <c r="S242" s="31">
        <v>0.25477613343350552</v>
      </c>
      <c r="T242" s="31">
        <v>3.7842434746067299</v>
      </c>
      <c r="U242" s="23">
        <v>5.8646752853673025E-2</v>
      </c>
      <c r="V242" s="21">
        <v>7.7688963433547826</v>
      </c>
      <c r="W242" s="21">
        <v>1.8126024710427124</v>
      </c>
      <c r="X242" s="31">
        <v>1.6324064361663646</v>
      </c>
      <c r="Y242" s="9"/>
    </row>
    <row r="243" spans="1:25" s="16" customFormat="1" x14ac:dyDescent="0.25">
      <c r="A243" s="19" t="s">
        <v>185</v>
      </c>
      <c r="B243" s="63"/>
      <c r="C243" s="10">
        <v>52</v>
      </c>
      <c r="D243" s="10" t="s">
        <v>37</v>
      </c>
      <c r="E243" s="15" t="s">
        <v>184</v>
      </c>
      <c r="F243" s="15"/>
      <c r="G243" s="15"/>
      <c r="H243" s="19">
        <v>8.3000000000000004E-2</v>
      </c>
      <c r="I243" s="18">
        <v>5966.9325169999993</v>
      </c>
      <c r="J243" s="82">
        <f t="shared" si="9"/>
        <v>0.67483968751413703</v>
      </c>
      <c r="K243" s="10">
        <v>1.004</v>
      </c>
      <c r="L243" s="21">
        <v>42.632976837625016</v>
      </c>
      <c r="M243" s="21">
        <v>5.8369790690814014</v>
      </c>
      <c r="N243" s="21">
        <v>112.24784832247383</v>
      </c>
      <c r="O243" s="21">
        <v>6.7188939935379057</v>
      </c>
      <c r="P243" s="21">
        <v>0.7009482734756205</v>
      </c>
      <c r="Q243" s="31">
        <v>5.835710164329666E-2</v>
      </c>
      <c r="R243" s="31">
        <v>0.53815483141598552</v>
      </c>
      <c r="S243" s="31">
        <v>1.704924234658281E-2</v>
      </c>
      <c r="T243" s="31">
        <v>1.4137233889572698</v>
      </c>
      <c r="U243" s="23">
        <v>1.2619591712411331E-2</v>
      </c>
      <c r="V243" s="21">
        <v>0.78559167909935113</v>
      </c>
      <c r="W243" s="21">
        <v>0.32218342809954331</v>
      </c>
      <c r="X243" s="31">
        <v>1.7078385723923946</v>
      </c>
      <c r="Y243" s="9"/>
    </row>
    <row r="244" spans="1:25" s="16" customFormat="1" x14ac:dyDescent="0.25">
      <c r="A244" s="19" t="s">
        <v>183</v>
      </c>
      <c r="B244" s="63"/>
      <c r="C244" s="10">
        <v>59</v>
      </c>
      <c r="D244" s="10" t="s">
        <v>37</v>
      </c>
      <c r="E244" s="15" t="s">
        <v>181</v>
      </c>
      <c r="F244" s="15"/>
      <c r="G244" s="15"/>
      <c r="H244" s="19">
        <v>0.34399999999999997</v>
      </c>
      <c r="I244" s="18">
        <v>6021.8272659999993</v>
      </c>
      <c r="J244" s="82">
        <f t="shared" si="9"/>
        <v>0.68104809613209671</v>
      </c>
      <c r="K244" s="10">
        <v>1.0069999999999999</v>
      </c>
      <c r="L244" s="21">
        <v>133.05514917229843</v>
      </c>
      <c r="M244" s="21">
        <v>14.854488518748409</v>
      </c>
      <c r="N244" s="21">
        <v>230.38091054511884</v>
      </c>
      <c r="O244" s="21">
        <v>43.269382542341077</v>
      </c>
      <c r="P244" s="21">
        <v>3.7164316498098997</v>
      </c>
      <c r="Q244" s="31">
        <v>0.73596917195151645</v>
      </c>
      <c r="R244" s="31">
        <v>0.99449059310633348</v>
      </c>
      <c r="S244" s="31">
        <v>6.0221963021714411E-2</v>
      </c>
      <c r="T244" s="31">
        <v>21.79840211442302</v>
      </c>
      <c r="U244" s="23">
        <v>2.8470798487601829E-2</v>
      </c>
      <c r="V244" s="21">
        <v>2.9896551588014737</v>
      </c>
      <c r="W244" s="21">
        <v>1.4534080491248125</v>
      </c>
      <c r="X244" s="31">
        <v>2.0980389223946245</v>
      </c>
      <c r="Y244" s="9"/>
    </row>
    <row r="245" spans="1:25" s="16" customFormat="1" x14ac:dyDescent="0.25">
      <c r="A245" s="19" t="s">
        <v>182</v>
      </c>
      <c r="B245" s="63"/>
      <c r="C245" s="10">
        <v>54</v>
      </c>
      <c r="D245" s="10" t="s">
        <v>44</v>
      </c>
      <c r="E245" s="15" t="s">
        <v>181</v>
      </c>
      <c r="F245" s="15"/>
      <c r="G245" s="15"/>
      <c r="H245" s="19">
        <v>0.77200000000000002</v>
      </c>
      <c r="I245" s="18">
        <v>4138.9762959999998</v>
      </c>
      <c r="J245" s="82">
        <f t="shared" si="9"/>
        <v>0.46810408233431344</v>
      </c>
      <c r="K245" s="10">
        <v>1.0249999999999999</v>
      </c>
      <c r="L245" s="21">
        <v>234.25562863821781</v>
      </c>
      <c r="M245" s="21">
        <v>201.00714981532622</v>
      </c>
      <c r="N245" s="21">
        <v>1217.1969775738139</v>
      </c>
      <c r="O245" s="21">
        <v>127.42666006406849</v>
      </c>
      <c r="P245" s="21">
        <v>6.5477926964131896</v>
      </c>
      <c r="Q245" s="31">
        <v>2.0550642180811685</v>
      </c>
      <c r="R245" s="31">
        <v>12.032422773875421</v>
      </c>
      <c r="S245" s="31">
        <v>0.23608120290950854</v>
      </c>
      <c r="T245" s="31">
        <v>13.97313349364522</v>
      </c>
      <c r="U245" s="23">
        <v>2.6626728492586332E-2</v>
      </c>
      <c r="V245" s="21">
        <v>6.6433094051263328</v>
      </c>
      <c r="W245" s="21">
        <v>0.34248053557309033</v>
      </c>
      <c r="X245" s="31">
        <v>2.4693822068933442</v>
      </c>
      <c r="Y245" s="9"/>
    </row>
    <row r="246" spans="1:25" s="16" customFormat="1" x14ac:dyDescent="0.25">
      <c r="A246" s="19" t="s">
        <v>180</v>
      </c>
      <c r="B246" s="63"/>
      <c r="C246" s="10">
        <v>58</v>
      </c>
      <c r="D246" s="10" t="s">
        <v>44</v>
      </c>
      <c r="E246" s="15" t="s">
        <v>177</v>
      </c>
      <c r="F246" s="15"/>
      <c r="G246" s="15"/>
      <c r="H246" s="19">
        <v>0.75600000000000001</v>
      </c>
      <c r="I246" s="18">
        <v>817.91436999999996</v>
      </c>
      <c r="J246" s="82">
        <f t="shared" si="9"/>
        <v>9.250332164668626E-2</v>
      </c>
      <c r="K246" s="10">
        <v>1.024</v>
      </c>
      <c r="L246" s="21">
        <v>354.00575553041983</v>
      </c>
      <c r="M246" s="21">
        <v>22.812467320245009</v>
      </c>
      <c r="N246" s="21">
        <v>276.37319398096787</v>
      </c>
      <c r="O246" s="21">
        <v>154.68605610079948</v>
      </c>
      <c r="P246" s="21">
        <v>13.81899482329991</v>
      </c>
      <c r="Q246" s="31">
        <v>1.6371503722874183</v>
      </c>
      <c r="R246" s="31">
        <v>2.6105915837713232</v>
      </c>
      <c r="S246" s="31">
        <v>0.23335471493248655</v>
      </c>
      <c r="T246" s="31">
        <v>2.5917117189829302</v>
      </c>
      <c r="U246" s="23">
        <v>2.8815112347326227E-2</v>
      </c>
      <c r="V246" s="21">
        <v>3.3687681574984434</v>
      </c>
      <c r="W246" s="21">
        <v>0.58006999716641627</v>
      </c>
      <c r="X246" s="31">
        <v>3.1752723658078148</v>
      </c>
      <c r="Y246" s="9"/>
    </row>
    <row r="247" spans="1:25" s="16" customFormat="1" x14ac:dyDescent="0.25">
      <c r="A247" s="19" t="s">
        <v>179</v>
      </c>
      <c r="B247" s="63"/>
      <c r="C247" s="10">
        <v>38</v>
      </c>
      <c r="D247" s="10" t="s">
        <v>37</v>
      </c>
      <c r="E247" s="15" t="s">
        <v>177</v>
      </c>
      <c r="F247" s="15"/>
      <c r="G247" s="15"/>
      <c r="H247" s="19">
        <v>0.252</v>
      </c>
      <c r="I247" s="18">
        <v>5472.8963379999996</v>
      </c>
      <c r="J247" s="82">
        <f t="shared" si="9"/>
        <v>0.61896588305813161</v>
      </c>
      <c r="K247" s="10">
        <v>1.01</v>
      </c>
      <c r="L247" s="21">
        <v>355.10955215650779</v>
      </c>
      <c r="M247" s="21">
        <v>3.9792899626648208</v>
      </c>
      <c r="N247" s="21">
        <v>174.26746392750485</v>
      </c>
      <c r="O247" s="21">
        <v>16.020516084906177</v>
      </c>
      <c r="P247" s="21">
        <v>2.9892301590399493</v>
      </c>
      <c r="Q247" s="31">
        <v>1.1918224124771484</v>
      </c>
      <c r="R247" s="31">
        <v>0.84641248977745254</v>
      </c>
      <c r="S247" s="31">
        <v>5.6471763476959112E-2</v>
      </c>
      <c r="T247" s="31">
        <v>1.0986387461688298</v>
      </c>
      <c r="U247" s="23">
        <v>8.4339654814375997E-3</v>
      </c>
      <c r="V247" s="21">
        <v>0.30159284643520812</v>
      </c>
      <c r="W247" s="21">
        <v>0.69374643093606436</v>
      </c>
      <c r="X247" s="31">
        <v>2.5738949564505442</v>
      </c>
      <c r="Y247" s="9"/>
    </row>
    <row r="248" spans="1:25" s="16" customFormat="1" x14ac:dyDescent="0.25">
      <c r="A248" s="19" t="s">
        <v>178</v>
      </c>
      <c r="B248" s="63"/>
      <c r="C248" s="10">
        <v>20</v>
      </c>
      <c r="D248" s="10" t="s">
        <v>44</v>
      </c>
      <c r="E248" s="15" t="s">
        <v>177</v>
      </c>
      <c r="F248" s="15"/>
      <c r="G248" s="15"/>
      <c r="H248" s="19">
        <v>7.9000000000000001E-2</v>
      </c>
      <c r="I248" s="18">
        <v>12647.48849</v>
      </c>
      <c r="J248" s="82">
        <f t="shared" si="9"/>
        <v>1.4303877505089346</v>
      </c>
      <c r="K248" s="10">
        <v>1.002</v>
      </c>
      <c r="L248" s="21">
        <v>30.692829187406822</v>
      </c>
      <c r="M248" s="21">
        <v>1.4243182102599512</v>
      </c>
      <c r="N248" s="21">
        <v>123.90210009678484</v>
      </c>
      <c r="O248" s="21">
        <v>10.831710599791176</v>
      </c>
      <c r="P248" s="21">
        <v>0.84553006428359656</v>
      </c>
      <c r="Q248" s="31">
        <v>0.24808815396495137</v>
      </c>
      <c r="R248" s="31">
        <v>0.67799715578501152</v>
      </c>
      <c r="S248" s="31">
        <v>0.01</v>
      </c>
      <c r="T248" s="31">
        <v>1.9609597523562701</v>
      </c>
      <c r="U248" s="23">
        <v>4.0482173092854E-3</v>
      </c>
      <c r="V248" s="21">
        <v>0.15773592880724915</v>
      </c>
      <c r="W248" s="21">
        <v>0.23375468837796132</v>
      </c>
      <c r="X248" s="31">
        <v>2.8944875491093045</v>
      </c>
      <c r="Y248" s="9"/>
    </row>
    <row r="249" spans="1:25" s="16" customFormat="1" x14ac:dyDescent="0.25">
      <c r="A249" s="19" t="s">
        <v>176</v>
      </c>
      <c r="B249" s="63"/>
      <c r="C249" s="10">
        <v>28</v>
      </c>
      <c r="D249" s="10" t="s">
        <v>44</v>
      </c>
      <c r="E249" s="15" t="s">
        <v>162</v>
      </c>
      <c r="F249" s="15"/>
      <c r="G249" s="15"/>
      <c r="H249" s="10">
        <v>0.81699999999999995</v>
      </c>
      <c r="I249" s="18">
        <v>19657.03</v>
      </c>
      <c r="J249" s="82">
        <f t="shared" si="9"/>
        <v>2.2231429540827863</v>
      </c>
      <c r="K249" s="62">
        <v>1.026</v>
      </c>
      <c r="L249" s="21">
        <v>630.38862082916796</v>
      </c>
      <c r="M249" s="21">
        <v>29.702163710494489</v>
      </c>
      <c r="N249" s="21">
        <v>2260.1701620356089</v>
      </c>
      <c r="O249" s="21">
        <v>95.793396617210021</v>
      </c>
      <c r="P249" s="21">
        <v>16.424653172899816</v>
      </c>
      <c r="Q249" s="31">
        <v>9.1050576715091509</v>
      </c>
      <c r="R249" s="31">
        <v>2.769238574120934</v>
      </c>
      <c r="S249" s="31">
        <v>9.9214649438134711E-2</v>
      </c>
      <c r="T249" s="31">
        <v>2.5733764433013402</v>
      </c>
      <c r="U249" s="23">
        <v>7.2774916570662526E-2</v>
      </c>
      <c r="V249" s="21">
        <v>4.5856887754288591</v>
      </c>
      <c r="W249" s="21">
        <v>33.277758993106922</v>
      </c>
      <c r="X249" s="31">
        <v>0.58792142155156935</v>
      </c>
      <c r="Y249" s="9"/>
    </row>
    <row r="250" spans="1:25" s="16" customFormat="1" x14ac:dyDescent="0.25">
      <c r="A250" s="19" t="s">
        <v>175</v>
      </c>
      <c r="B250" s="63"/>
      <c r="C250" s="10">
        <v>45</v>
      </c>
      <c r="D250" s="10" t="s">
        <v>44</v>
      </c>
      <c r="E250" s="15" t="s">
        <v>162</v>
      </c>
      <c r="F250" s="15"/>
      <c r="G250" s="15"/>
      <c r="H250" s="10">
        <v>0.09</v>
      </c>
      <c r="I250" s="18">
        <v>2247.7640000000001</v>
      </c>
      <c r="J250" s="82">
        <f t="shared" si="9"/>
        <v>0.25421443112418007</v>
      </c>
      <c r="K250" s="62">
        <v>1.0029999999999999</v>
      </c>
      <c r="L250" s="21">
        <v>25.166182920297263</v>
      </c>
      <c r="M250" s="21">
        <v>2.3781766836292189</v>
      </c>
      <c r="N250" s="21">
        <v>143.43938902919467</v>
      </c>
      <c r="O250" s="21">
        <v>4.9621161863888306</v>
      </c>
      <c r="P250" s="21">
        <v>1.8281825301083447</v>
      </c>
      <c r="Q250" s="31">
        <v>0.38017900641129909</v>
      </c>
      <c r="R250" s="31">
        <v>0.76909824586511832</v>
      </c>
      <c r="S250" s="31">
        <v>1.0512085548220404E-2</v>
      </c>
      <c r="T250" s="31">
        <v>5.4636090125884103</v>
      </c>
      <c r="U250" s="23">
        <v>5.3395362022685022E-2</v>
      </c>
      <c r="V250" s="21">
        <v>0.86657629662514668</v>
      </c>
      <c r="W250" s="21">
        <v>0.36116802815795668</v>
      </c>
      <c r="X250" s="31">
        <v>9.8992782051149669E-2</v>
      </c>
      <c r="Y250" s="9"/>
    </row>
    <row r="251" spans="1:25" s="16" customFormat="1" x14ac:dyDescent="0.25">
      <c r="A251" s="19" t="s">
        <v>174</v>
      </c>
      <c r="B251" s="63"/>
      <c r="C251" s="10">
        <v>36</v>
      </c>
      <c r="D251" s="10" t="s">
        <v>44</v>
      </c>
      <c r="E251" s="15" t="s">
        <v>162</v>
      </c>
      <c r="F251" s="15"/>
      <c r="G251" s="15"/>
      <c r="H251" s="10">
        <v>0.309</v>
      </c>
      <c r="I251" s="18">
        <v>10491.64</v>
      </c>
      <c r="J251" s="82">
        <f t="shared" si="9"/>
        <v>1.1865686496267811</v>
      </c>
      <c r="K251" s="62">
        <v>1.01</v>
      </c>
      <c r="L251" s="21">
        <v>186.94807486739495</v>
      </c>
      <c r="M251" s="21">
        <v>11.859291328445789</v>
      </c>
      <c r="N251" s="21">
        <v>961.84628112226278</v>
      </c>
      <c r="O251" s="21">
        <v>15.82557601727922</v>
      </c>
      <c r="P251" s="21">
        <v>15.872136035881315</v>
      </c>
      <c r="Q251" s="31">
        <v>4.97881891828058</v>
      </c>
      <c r="R251" s="31">
        <v>1.3608341980223542</v>
      </c>
      <c r="S251" s="31">
        <v>0.20327015207302099</v>
      </c>
      <c r="T251" s="31">
        <v>5.3923040576956609</v>
      </c>
      <c r="U251" s="23">
        <v>6.8817325650296218E-2</v>
      </c>
      <c r="V251" s="21">
        <v>3.3427624985228288</v>
      </c>
      <c r="W251" s="21">
        <v>1.7187773304151035</v>
      </c>
      <c r="X251" s="31">
        <v>0.39235428592074029</v>
      </c>
      <c r="Y251" s="9"/>
    </row>
    <row r="252" spans="1:25" s="16" customFormat="1" x14ac:dyDescent="0.25">
      <c r="A252" s="19" t="s">
        <v>173</v>
      </c>
      <c r="B252" s="63"/>
      <c r="C252" s="10">
        <v>25</v>
      </c>
      <c r="D252" s="10" t="s">
        <v>37</v>
      </c>
      <c r="E252" s="15" t="s">
        <v>162</v>
      </c>
      <c r="F252" s="15"/>
      <c r="G252" s="15"/>
      <c r="H252" s="10">
        <v>0.50900000000000001</v>
      </c>
      <c r="I252" s="18">
        <v>5781.9430000000002</v>
      </c>
      <c r="J252" s="82">
        <f t="shared" si="9"/>
        <v>0.65391800497624974</v>
      </c>
      <c r="K252" s="62">
        <v>1.012</v>
      </c>
      <c r="L252" s="21">
        <v>349.52757940487396</v>
      </c>
      <c r="M252" s="21">
        <v>12.293698379363988</v>
      </c>
      <c r="N252" s="21">
        <v>200.9412175591217</v>
      </c>
      <c r="O252" s="21">
        <v>24.967989564912223</v>
      </c>
      <c r="P252" s="21">
        <v>6.423663122768235</v>
      </c>
      <c r="Q252" s="31">
        <v>2.0918716406364402</v>
      </c>
      <c r="R252" s="31">
        <v>3.1545964779067841</v>
      </c>
      <c r="S252" s="31">
        <v>5.7867565760196603E-2</v>
      </c>
      <c r="T252" s="31">
        <v>6.6864841560855801</v>
      </c>
      <c r="U252" s="23">
        <v>0.11352586342439781</v>
      </c>
      <c r="V252" s="21">
        <v>2.1763161278792187</v>
      </c>
      <c r="W252" s="21">
        <v>3.5851567422186936</v>
      </c>
      <c r="X252" s="31">
        <v>0.18489005550667539</v>
      </c>
      <c r="Y252" s="9"/>
    </row>
    <row r="253" spans="1:25" s="16" customFormat="1" x14ac:dyDescent="0.25">
      <c r="A253" s="19" t="s">
        <v>172</v>
      </c>
      <c r="B253" s="63"/>
      <c r="C253" s="10">
        <v>35</v>
      </c>
      <c r="D253" s="10" t="s">
        <v>37</v>
      </c>
      <c r="E253" s="15" t="s">
        <v>162</v>
      </c>
      <c r="F253" s="15"/>
      <c r="G253" s="15"/>
      <c r="H253" s="10">
        <v>0.432</v>
      </c>
      <c r="I253" s="18">
        <v>6740.4189999999999</v>
      </c>
      <c r="J253" s="82">
        <f t="shared" si="9"/>
        <v>0.76231836688531995</v>
      </c>
      <c r="K253" s="62">
        <v>1.0109999999999999</v>
      </c>
      <c r="L253" s="21">
        <v>148.27267410662697</v>
      </c>
      <c r="M253" s="21">
        <v>7.0611226935646183</v>
      </c>
      <c r="N253" s="21">
        <v>440.28624839776575</v>
      </c>
      <c r="O253" s="21">
        <v>18.879816935539921</v>
      </c>
      <c r="P253" s="21">
        <v>4.3389890428843252</v>
      </c>
      <c r="Q253" s="31">
        <v>7.456034664207289</v>
      </c>
      <c r="R253" s="31">
        <v>4.2008543060635546</v>
      </c>
      <c r="S253" s="31">
        <v>2.5277376980186003E-2</v>
      </c>
      <c r="T253" s="31">
        <v>8.1063385295034607</v>
      </c>
      <c r="U253" s="23">
        <v>8.010442761355982E-2</v>
      </c>
      <c r="V253" s="21">
        <v>1.3169136060095987</v>
      </c>
      <c r="W253" s="21">
        <v>40.404014353081521</v>
      </c>
      <c r="X253" s="31">
        <v>0.24307939278650337</v>
      </c>
      <c r="Y253" s="9"/>
    </row>
    <row r="254" spans="1:25" s="16" customFormat="1" x14ac:dyDescent="0.25">
      <c r="A254" s="19" t="s">
        <v>171</v>
      </c>
      <c r="B254" s="63"/>
      <c r="C254" s="10">
        <v>27</v>
      </c>
      <c r="D254" s="10" t="s">
        <v>44</v>
      </c>
      <c r="E254" s="15" t="s">
        <v>162</v>
      </c>
      <c r="F254" s="15"/>
      <c r="G254" s="15"/>
      <c r="H254" s="10">
        <v>0.87</v>
      </c>
      <c r="I254" s="18">
        <v>18617.21</v>
      </c>
      <c r="J254" s="82">
        <f t="shared" si="9"/>
        <v>2.1055428636055189</v>
      </c>
      <c r="K254" s="62">
        <v>1.0229999999999999</v>
      </c>
      <c r="L254" s="21">
        <v>259.26553357712396</v>
      </c>
      <c r="M254" s="21">
        <v>26.706472007893687</v>
      </c>
      <c r="N254" s="21">
        <v>787.94939144934972</v>
      </c>
      <c r="O254" s="21">
        <v>111.13488374029401</v>
      </c>
      <c r="P254" s="21">
        <v>8.8242729774838242</v>
      </c>
      <c r="Q254" s="31">
        <v>4.3609578833892</v>
      </c>
      <c r="R254" s="31">
        <v>13.159127486411016</v>
      </c>
      <c r="S254" s="31">
        <v>5.88044286186193E-2</v>
      </c>
      <c r="T254" s="31">
        <v>17.884351652740179</v>
      </c>
      <c r="U254" s="23">
        <v>9.6130438337495822E-2</v>
      </c>
      <c r="V254" s="21">
        <v>2.6016503611854684</v>
      </c>
      <c r="W254" s="21">
        <v>1.4447142850964436</v>
      </c>
      <c r="X254" s="31">
        <v>0.65543686829791836</v>
      </c>
      <c r="Y254" s="9"/>
    </row>
    <row r="255" spans="1:25" s="16" customFormat="1" x14ac:dyDescent="0.25">
      <c r="A255" s="19" t="s">
        <v>170</v>
      </c>
      <c r="B255" s="63"/>
      <c r="C255" s="10">
        <v>44</v>
      </c>
      <c r="D255" s="10" t="s">
        <v>44</v>
      </c>
      <c r="E255" s="15" t="s">
        <v>162</v>
      </c>
      <c r="F255" s="15"/>
      <c r="G255" s="15"/>
      <c r="H255" s="17">
        <v>0.63500000000000001</v>
      </c>
      <c r="I255" s="24">
        <v>25453.89</v>
      </c>
      <c r="J255" s="82">
        <f t="shared" si="9"/>
        <v>2.8787480208097715</v>
      </c>
      <c r="K255" s="62">
        <v>1.02</v>
      </c>
      <c r="L255" s="21">
        <v>169.58922611349095</v>
      </c>
      <c r="M255" s="21">
        <v>57.566080979151991</v>
      </c>
      <c r="N255" s="21">
        <v>708.16517453967083</v>
      </c>
      <c r="O255" s="21">
        <v>35.809883200949223</v>
      </c>
      <c r="P255" s="21">
        <v>13.894132584966115</v>
      </c>
      <c r="Q255" s="31">
        <v>2.0304821832031701</v>
      </c>
      <c r="R255" s="31">
        <v>2.7152739943530948</v>
      </c>
      <c r="S255" s="31">
        <v>4.90840900857294E-2</v>
      </c>
      <c r="T255" s="31">
        <v>11.212981238022579</v>
      </c>
      <c r="U255" s="23">
        <v>0.14598582142561983</v>
      </c>
      <c r="V255" s="21">
        <v>3.7735610450124986</v>
      </c>
      <c r="W255" s="21">
        <v>1.9099262586036736</v>
      </c>
      <c r="X255" s="31">
        <v>0.72421396949806338</v>
      </c>
      <c r="Y255" s="9"/>
    </row>
    <row r="256" spans="1:25" s="16" customFormat="1" x14ac:dyDescent="0.25">
      <c r="A256" s="19" t="s">
        <v>169</v>
      </c>
      <c r="B256" s="63"/>
      <c r="C256" s="10">
        <v>36</v>
      </c>
      <c r="D256" s="10" t="s">
        <v>37</v>
      </c>
      <c r="E256" s="15" t="s">
        <v>162</v>
      </c>
      <c r="F256" s="15"/>
      <c r="G256" s="15"/>
      <c r="H256" s="17">
        <v>0.29299999999999998</v>
      </c>
      <c r="I256" s="24">
        <v>2465.6909999999998</v>
      </c>
      <c r="J256" s="82">
        <f t="shared" si="9"/>
        <v>0.27886123049083911</v>
      </c>
      <c r="K256" s="62">
        <v>1.006</v>
      </c>
      <c r="L256" s="21">
        <v>67.530552224343367</v>
      </c>
      <c r="M256" s="21">
        <v>3.2078693390747288</v>
      </c>
      <c r="N256" s="21">
        <v>314.26282408327165</v>
      </c>
      <c r="O256" s="21">
        <v>5.4158200219895312</v>
      </c>
      <c r="P256" s="21">
        <v>2.1439440908097049</v>
      </c>
      <c r="Q256" s="31">
        <v>1.2904998799743299</v>
      </c>
      <c r="R256" s="31">
        <v>0.99234649899285432</v>
      </c>
      <c r="S256" s="31">
        <v>0.01</v>
      </c>
      <c r="T256" s="31">
        <v>4.23711090056117</v>
      </c>
      <c r="U256" s="23">
        <v>5.4863026445618024E-2</v>
      </c>
      <c r="V256" s="21">
        <v>2.1027504601765785</v>
      </c>
      <c r="W256" s="21">
        <v>3.1353378944223937</v>
      </c>
      <c r="X256" s="31">
        <v>0.17969833362833437</v>
      </c>
      <c r="Y256" s="9"/>
    </row>
    <row r="257" spans="1:25" s="16" customFormat="1" x14ac:dyDescent="0.25">
      <c r="A257" s="19" t="s">
        <v>167</v>
      </c>
      <c r="B257" s="63"/>
      <c r="C257" s="10">
        <v>58</v>
      </c>
      <c r="D257" s="10" t="s">
        <v>37</v>
      </c>
      <c r="E257" s="15" t="s">
        <v>162</v>
      </c>
      <c r="F257" s="15"/>
      <c r="G257" s="15"/>
      <c r="H257" s="10">
        <v>0.28899999999999998</v>
      </c>
      <c r="I257" s="18">
        <v>2378.5239999999999</v>
      </c>
      <c r="J257" s="82">
        <f t="shared" si="9"/>
        <v>0.26900294051119655</v>
      </c>
      <c r="K257" s="62">
        <v>1.006</v>
      </c>
      <c r="L257" s="21">
        <v>80.945415879078055</v>
      </c>
      <c r="M257" s="21">
        <v>10.200247015678489</v>
      </c>
      <c r="N257" s="21">
        <v>92.030419667917997</v>
      </c>
      <c r="O257" s="21">
        <v>20.35273829072932</v>
      </c>
      <c r="P257" s="21">
        <v>2.8471801843856954</v>
      </c>
      <c r="Q257" s="31">
        <v>0.57058599022142809</v>
      </c>
      <c r="R257" s="31">
        <v>0.45791738196160137</v>
      </c>
      <c r="S257" s="31">
        <v>2.4935019250948404E-2</v>
      </c>
      <c r="T257" s="31">
        <v>8.7070054254935094</v>
      </c>
      <c r="U257" s="23">
        <v>2.0686904058569419E-2</v>
      </c>
      <c r="V257" s="21">
        <v>0.80868968349726567</v>
      </c>
      <c r="W257" s="21">
        <v>0.47140190169058271</v>
      </c>
      <c r="X257" s="31">
        <v>0.22840203344598037</v>
      </c>
      <c r="Y257" s="9"/>
    </row>
    <row r="258" spans="1:25" s="16" customFormat="1" x14ac:dyDescent="0.25">
      <c r="A258" s="19" t="s">
        <v>166</v>
      </c>
      <c r="B258" s="63"/>
      <c r="C258" s="10">
        <v>32</v>
      </c>
      <c r="D258" s="10" t="s">
        <v>44</v>
      </c>
      <c r="E258" s="15" t="s">
        <v>162</v>
      </c>
      <c r="F258" s="15"/>
      <c r="G258" s="15"/>
      <c r="H258" s="10">
        <v>0.72599999999999998</v>
      </c>
      <c r="I258" s="18">
        <v>20055.53</v>
      </c>
      <c r="J258" s="82">
        <f t="shared" si="9"/>
        <v>2.2682119429993213</v>
      </c>
      <c r="K258" s="62">
        <v>1.0209999999999999</v>
      </c>
      <c r="L258" s="21">
        <v>342.30138702834296</v>
      </c>
      <c r="M258" s="21">
        <v>69.921653339032389</v>
      </c>
      <c r="N258" s="21">
        <v>972.85634673409675</v>
      </c>
      <c r="O258" s="21">
        <v>103.40166611686601</v>
      </c>
      <c r="P258" s="21">
        <v>16.166663714586015</v>
      </c>
      <c r="Q258" s="31">
        <v>1.4087384168376202</v>
      </c>
      <c r="R258" s="31">
        <v>5.0106444806811048</v>
      </c>
      <c r="S258" s="31">
        <v>0.23027059180185699</v>
      </c>
      <c r="T258" s="31">
        <v>0.2486614146402685</v>
      </c>
      <c r="U258" s="23">
        <v>0.48890390865486977</v>
      </c>
      <c r="V258" s="21">
        <v>2.9605945603393287</v>
      </c>
      <c r="W258" s="21">
        <v>1.7435865119345937</v>
      </c>
      <c r="X258" s="31">
        <v>0.49288225011378334</v>
      </c>
      <c r="Y258" s="9"/>
    </row>
    <row r="259" spans="1:25" s="16" customFormat="1" x14ac:dyDescent="0.25">
      <c r="A259" s="19" t="s">
        <v>165</v>
      </c>
      <c r="B259" s="63"/>
      <c r="C259" s="10">
        <v>42</v>
      </c>
      <c r="D259" s="10" t="s">
        <v>37</v>
      </c>
      <c r="E259" s="15" t="s">
        <v>162</v>
      </c>
      <c r="F259" s="15"/>
      <c r="G259" s="15"/>
      <c r="H259" s="10">
        <v>0.67200000000000004</v>
      </c>
      <c r="I259" s="18">
        <v>8680.01</v>
      </c>
      <c r="J259" s="82">
        <f t="shared" si="9"/>
        <v>0.98167948427957474</v>
      </c>
      <c r="K259" s="62">
        <v>1.02</v>
      </c>
      <c r="L259" s="21">
        <v>298.96783504278795</v>
      </c>
      <c r="M259" s="21">
        <v>27.675660585742989</v>
      </c>
      <c r="N259" s="21">
        <v>960.22523527193073</v>
      </c>
      <c r="O259" s="21">
        <v>240.548875301339</v>
      </c>
      <c r="P259" s="21">
        <v>7.4908660949082853</v>
      </c>
      <c r="Q259" s="31">
        <v>2.1136367922407402</v>
      </c>
      <c r="R259" s="31">
        <v>1.2919085327921742</v>
      </c>
      <c r="S259" s="31">
        <v>7.9779220845867319E-2</v>
      </c>
      <c r="T259" s="31">
        <v>0.22023525530207952</v>
      </c>
      <c r="U259" s="23">
        <v>0.64084608478276284</v>
      </c>
      <c r="V259" s="21">
        <v>3.6342431022509087</v>
      </c>
      <c r="W259" s="21">
        <v>3.7286477886613039</v>
      </c>
      <c r="X259" s="31">
        <v>1.4422660076440774</v>
      </c>
      <c r="Y259" s="9"/>
    </row>
    <row r="260" spans="1:25" s="16" customFormat="1" x14ac:dyDescent="0.25">
      <c r="A260" s="19" t="s">
        <v>163</v>
      </c>
      <c r="B260" s="63"/>
      <c r="C260" s="10">
        <v>48</v>
      </c>
      <c r="D260" s="10" t="s">
        <v>37</v>
      </c>
      <c r="E260" s="15" t="s">
        <v>162</v>
      </c>
      <c r="F260" s="15"/>
      <c r="G260" s="15"/>
      <c r="H260" s="10">
        <v>0.53600000000000003</v>
      </c>
      <c r="I260" s="18">
        <v>9725.7749999999996</v>
      </c>
      <c r="J260" s="82">
        <f t="shared" si="9"/>
        <v>1.0999519339515946</v>
      </c>
      <c r="K260" s="62">
        <v>1.016</v>
      </c>
      <c r="L260" s="21">
        <v>149.06652532714497</v>
      </c>
      <c r="M260" s="21">
        <v>26.851512573987687</v>
      </c>
      <c r="N260" s="21">
        <v>1445.6883372370885</v>
      </c>
      <c r="O260" s="21">
        <v>102.32103785409501</v>
      </c>
      <c r="P260" s="21">
        <v>8.6322066130639534</v>
      </c>
      <c r="Q260" s="31">
        <v>1.69186483450666</v>
      </c>
      <c r="R260" s="31">
        <v>1.6439253698939442</v>
      </c>
      <c r="S260" s="31">
        <v>0.11116428874807101</v>
      </c>
      <c r="T260" s="31">
        <v>0.17284122161714949</v>
      </c>
      <c r="U260" s="23">
        <v>0.50537571138505077</v>
      </c>
      <c r="V260" s="21">
        <v>2.9677443693493388</v>
      </c>
      <c r="W260" s="21">
        <v>2.0904597717521538</v>
      </c>
      <c r="X260" s="31">
        <v>0.46661072967488731</v>
      </c>
      <c r="Y260" s="9"/>
    </row>
    <row r="261" spans="1:25" s="16" customFormat="1" x14ac:dyDescent="0.25">
      <c r="A261" s="19" t="s">
        <v>161</v>
      </c>
      <c r="B261" s="63"/>
      <c r="C261" s="10">
        <v>40</v>
      </c>
      <c r="D261" s="10" t="s">
        <v>37</v>
      </c>
      <c r="E261" s="15" t="s">
        <v>145</v>
      </c>
      <c r="F261" s="15"/>
      <c r="G261" s="15"/>
      <c r="H261" s="10">
        <v>0.73299999999999998</v>
      </c>
      <c r="I261" s="18">
        <v>14775.46</v>
      </c>
      <c r="J261" s="82">
        <f t="shared" si="9"/>
        <v>1.6710540601673827</v>
      </c>
      <c r="K261" s="62">
        <v>1.02</v>
      </c>
      <c r="L261" s="21">
        <v>333.825533498786</v>
      </c>
      <c r="M261" s="21">
        <v>42.566642924818893</v>
      </c>
      <c r="N261" s="21">
        <v>413.27678301465278</v>
      </c>
      <c r="O261" s="21">
        <v>178.300547324196</v>
      </c>
      <c r="P261" s="21">
        <v>11.896586914595416</v>
      </c>
      <c r="Q261" s="31">
        <v>8.8141119437218798</v>
      </c>
      <c r="R261" s="31">
        <v>4.0446733751347343</v>
      </c>
      <c r="S261" s="31">
        <v>0.15410719828045402</v>
      </c>
      <c r="T261" s="31">
        <v>0.18052307157039349</v>
      </c>
      <c r="U261" s="23">
        <v>0.49245800115962879</v>
      </c>
      <c r="V261" s="21">
        <v>3.273182040814739</v>
      </c>
      <c r="W261" s="21">
        <v>0.94535133184945974</v>
      </c>
      <c r="X261" s="31">
        <v>0.96551886918300744</v>
      </c>
      <c r="Y261" s="9"/>
    </row>
    <row r="262" spans="1:25" s="16" customFormat="1" x14ac:dyDescent="0.25">
      <c r="A262" s="19" t="s">
        <v>160</v>
      </c>
      <c r="B262" s="63"/>
      <c r="C262" s="10">
        <v>32</v>
      </c>
      <c r="D262" s="10" t="s">
        <v>37</v>
      </c>
      <c r="E262" s="15" t="s">
        <v>145</v>
      </c>
      <c r="F262" s="15"/>
      <c r="G262" s="15"/>
      <c r="H262" s="10">
        <v>0.622</v>
      </c>
      <c r="I262" s="18">
        <v>17882.490000000002</v>
      </c>
      <c r="J262" s="82">
        <f t="shared" si="9"/>
        <v>2.0224485410540605</v>
      </c>
      <c r="K262" s="62">
        <v>1.0229999999999999</v>
      </c>
      <c r="L262" s="21">
        <v>241.94526879261099</v>
      </c>
      <c r="M262" s="21">
        <v>30.28669309300399</v>
      </c>
      <c r="N262" s="21">
        <v>711.95977187993674</v>
      </c>
      <c r="O262" s="21">
        <v>134.78613249646901</v>
      </c>
      <c r="P262" s="21">
        <v>11.498732263787616</v>
      </c>
      <c r="Q262" s="31">
        <v>37.947370618039173</v>
      </c>
      <c r="R262" s="31">
        <v>7.0026838395513042</v>
      </c>
      <c r="S262" s="31">
        <v>0.30513773212018502</v>
      </c>
      <c r="T262" s="31">
        <v>0.19236075137092451</v>
      </c>
      <c r="U262" s="23">
        <v>0.82595687688838282</v>
      </c>
      <c r="V262" s="21">
        <v>7.24745700062733</v>
      </c>
      <c r="W262" s="21">
        <v>8.0541427763497246</v>
      </c>
      <c r="X262" s="31">
        <v>2.1843822186096071</v>
      </c>
      <c r="Y262" s="9"/>
    </row>
    <row r="263" spans="1:25" s="16" customFormat="1" x14ac:dyDescent="0.25">
      <c r="A263" s="19" t="s">
        <v>159</v>
      </c>
      <c r="B263" s="63"/>
      <c r="C263" s="10">
        <v>53</v>
      </c>
      <c r="D263" s="10" t="s">
        <v>37</v>
      </c>
      <c r="E263" s="15" t="s">
        <v>145</v>
      </c>
      <c r="F263" s="15"/>
      <c r="G263" s="15"/>
      <c r="H263" s="10">
        <v>0.65900000000000003</v>
      </c>
      <c r="I263" s="18">
        <v>5497.9949999999999</v>
      </c>
      <c r="J263" s="82">
        <f t="shared" si="9"/>
        <v>0.62180445600542855</v>
      </c>
      <c r="K263" s="62">
        <v>1.018</v>
      </c>
      <c r="L263" s="21">
        <v>130.17032763229895</v>
      </c>
      <c r="M263" s="21">
        <v>80.364600967147595</v>
      </c>
      <c r="N263" s="21">
        <v>414.68110500862474</v>
      </c>
      <c r="O263" s="21">
        <v>92.151466903298115</v>
      </c>
      <c r="P263" s="21">
        <v>14.994337091901915</v>
      </c>
      <c r="Q263" s="31">
        <v>4.0944480946709696</v>
      </c>
      <c r="R263" s="31">
        <v>1.6280813811049044</v>
      </c>
      <c r="S263" s="31">
        <v>0.38424525673202803</v>
      </c>
      <c r="T263" s="31">
        <v>0.18114629970871352</v>
      </c>
      <c r="U263" s="23">
        <v>0.40819977107817584</v>
      </c>
      <c r="V263" s="21">
        <v>1.7227203647135685</v>
      </c>
      <c r="W263" s="21">
        <v>21.208780675691223</v>
      </c>
      <c r="X263" s="31">
        <v>1.4214994064060273</v>
      </c>
      <c r="Y263" s="9"/>
    </row>
    <row r="264" spans="1:25" s="16" customFormat="1" x14ac:dyDescent="0.25">
      <c r="A264" s="19" t="s">
        <v>158</v>
      </c>
      <c r="B264" s="63"/>
      <c r="C264" s="10">
        <v>65</v>
      </c>
      <c r="D264" s="10" t="s">
        <v>37</v>
      </c>
      <c r="E264" s="15" t="s">
        <v>145</v>
      </c>
      <c r="F264" s="15"/>
      <c r="G264" s="15"/>
      <c r="H264" s="10">
        <v>0.439</v>
      </c>
      <c r="I264" s="18">
        <v>3997.4070000000002</v>
      </c>
      <c r="J264" s="82">
        <f t="shared" si="9"/>
        <v>0.45209307848902969</v>
      </c>
      <c r="K264" s="62">
        <v>1.0089999999999999</v>
      </c>
      <c r="L264" s="21">
        <v>100.33514816327097</v>
      </c>
      <c r="M264" s="21">
        <v>6.7833930690608586</v>
      </c>
      <c r="N264" s="21">
        <v>502.39436349911472</v>
      </c>
      <c r="O264" s="21">
        <v>39.419075771883023</v>
      </c>
      <c r="P264" s="21">
        <v>6.1806219334926551</v>
      </c>
      <c r="Q264" s="31">
        <v>5.0888050929380002</v>
      </c>
      <c r="R264" s="31">
        <v>1.7062960859643446</v>
      </c>
      <c r="S264" s="31">
        <v>0.13068247636544403</v>
      </c>
      <c r="T264" s="31">
        <v>0.17836868709471548</v>
      </c>
      <c r="U264" s="23">
        <v>0.53690258228622778</v>
      </c>
      <c r="V264" s="21">
        <v>3.3152705343588282</v>
      </c>
      <c r="W264" s="21">
        <v>2.9741245123206337</v>
      </c>
      <c r="X264" s="31">
        <v>0.31325322089462931</v>
      </c>
      <c r="Y264" s="9"/>
    </row>
    <row r="265" spans="1:25" s="16" customFormat="1" x14ac:dyDescent="0.25">
      <c r="A265" s="19" t="s">
        <v>157</v>
      </c>
      <c r="B265" s="63"/>
      <c r="C265" s="10">
        <v>58</v>
      </c>
      <c r="D265" s="10" t="s">
        <v>37</v>
      </c>
      <c r="E265" s="15" t="s">
        <v>145</v>
      </c>
      <c r="F265" s="15"/>
      <c r="G265" s="15"/>
      <c r="H265" s="10">
        <v>0.76800000000000002</v>
      </c>
      <c r="I265" s="18">
        <v>17571.16</v>
      </c>
      <c r="J265" s="82">
        <f t="shared" si="9"/>
        <v>1.9872381814069215</v>
      </c>
      <c r="K265" s="62">
        <v>1.0249999999999999</v>
      </c>
      <c r="L265" s="21">
        <v>240.05138053685596</v>
      </c>
      <c r="M265" s="21">
        <v>47.590915250325196</v>
      </c>
      <c r="N265" s="21">
        <v>1250.5270686136087</v>
      </c>
      <c r="O265" s="21">
        <v>231.94013427984299</v>
      </c>
      <c r="P265" s="21">
        <v>12.285404208083515</v>
      </c>
      <c r="Q265" s="31">
        <v>12.131721561041871</v>
      </c>
      <c r="R265" s="31">
        <v>3.486008032102224</v>
      </c>
      <c r="S265" s="31">
        <v>0.26734383040763998</v>
      </c>
      <c r="T265" s="31">
        <v>0.23935068073539351</v>
      </c>
      <c r="U265" s="23">
        <v>0.21910576635473483</v>
      </c>
      <c r="V265" s="21">
        <v>17.719149044094561</v>
      </c>
      <c r="W265" s="21">
        <v>2.3111204466929336</v>
      </c>
      <c r="X265" s="31">
        <v>0.68956000307437337</v>
      </c>
      <c r="Y265" s="9"/>
    </row>
    <row r="266" spans="1:25" s="16" customFormat="1" x14ac:dyDescent="0.25">
      <c r="A266" s="19" t="s">
        <v>156</v>
      </c>
      <c r="B266" s="63"/>
      <c r="C266" s="10">
        <v>85</v>
      </c>
      <c r="D266" s="10" t="s">
        <v>37</v>
      </c>
      <c r="E266" s="15" t="s">
        <v>145</v>
      </c>
      <c r="F266" s="15"/>
      <c r="G266" s="15"/>
      <c r="H266" s="10">
        <v>0.434</v>
      </c>
      <c r="I266" s="18">
        <v>7969.9139999999998</v>
      </c>
      <c r="J266" s="82">
        <f t="shared" si="9"/>
        <v>0.90137005202442877</v>
      </c>
      <c r="K266" s="62">
        <v>1.0109999999999999</v>
      </c>
      <c r="L266" s="21">
        <v>74.200421423081067</v>
      </c>
      <c r="M266" s="21">
        <v>12.64173941991549</v>
      </c>
      <c r="N266" s="21">
        <v>316.49162189614469</v>
      </c>
      <c r="O266" s="21">
        <v>13.75800121702782</v>
      </c>
      <c r="P266" s="21">
        <v>8.4130541458897046</v>
      </c>
      <c r="Q266" s="31">
        <v>5.0594576845666692</v>
      </c>
      <c r="R266" s="31">
        <v>3.8286598815738944</v>
      </c>
      <c r="S266" s="31">
        <v>0.90847551785054004</v>
      </c>
      <c r="T266" s="31">
        <v>8.7411244094728502E-2</v>
      </c>
      <c r="U266" s="23">
        <v>0.21959553471350982</v>
      </c>
      <c r="V266" s="21">
        <v>2.6504777845958887</v>
      </c>
      <c r="W266" s="21">
        <v>1.4340887041601336</v>
      </c>
      <c r="X266" s="31">
        <v>0.55724510296808538</v>
      </c>
      <c r="Y266" s="9"/>
    </row>
    <row r="267" spans="1:25" s="16" customFormat="1" x14ac:dyDescent="0.25">
      <c r="A267" s="19" t="s">
        <v>155</v>
      </c>
      <c r="B267" s="63"/>
      <c r="C267" s="10">
        <v>19</v>
      </c>
      <c r="D267" s="10" t="s">
        <v>44</v>
      </c>
      <c r="E267" s="15" t="s">
        <v>145</v>
      </c>
      <c r="F267" s="15"/>
      <c r="G267" s="15"/>
      <c r="H267" s="10">
        <v>0.84099999999999997</v>
      </c>
      <c r="I267" s="18">
        <v>18916.080000000002</v>
      </c>
      <c r="J267" s="82">
        <f t="shared" si="9"/>
        <v>2.1393440398099979</v>
      </c>
      <c r="K267" s="62">
        <v>1.0229999999999999</v>
      </c>
      <c r="L267" s="21">
        <v>295.24271714974094</v>
      </c>
      <c r="M267" s="21">
        <v>24.488667686394688</v>
      </c>
      <c r="N267" s="21">
        <v>443.00230355700472</v>
      </c>
      <c r="O267" s="21">
        <v>36.97602152992922</v>
      </c>
      <c r="P267" s="21">
        <v>13.533766925139616</v>
      </c>
      <c r="Q267" s="31">
        <v>10.616158843039871</v>
      </c>
      <c r="R267" s="31">
        <v>7.6749384139932344</v>
      </c>
      <c r="S267" s="31">
        <v>5.1736023347201808E-2</v>
      </c>
      <c r="T267" s="31">
        <v>0.1728777419851775</v>
      </c>
      <c r="U267" s="23">
        <v>0.29025354238992584</v>
      </c>
      <c r="V267" s="21">
        <v>31.866687591723256</v>
      </c>
      <c r="W267" s="21">
        <v>3.6983405325178436</v>
      </c>
      <c r="X267" s="31">
        <v>0.49676986643450632</v>
      </c>
      <c r="Y267" s="9"/>
    </row>
    <row r="268" spans="1:25" s="16" customFormat="1" x14ac:dyDescent="0.25">
      <c r="A268" s="19" t="s">
        <v>154</v>
      </c>
      <c r="B268" s="63"/>
      <c r="C268" s="10">
        <v>30</v>
      </c>
      <c r="D268" s="10" t="s">
        <v>37</v>
      </c>
      <c r="E268" s="15" t="s">
        <v>145</v>
      </c>
      <c r="F268" s="15"/>
      <c r="G268" s="15"/>
      <c r="H268" s="10">
        <v>0.626</v>
      </c>
      <c r="I268" s="18">
        <v>14215.08</v>
      </c>
      <c r="J268" s="82">
        <f t="shared" si="9"/>
        <v>1.6076769961547159</v>
      </c>
      <c r="K268" s="62">
        <v>1.0189999999999999</v>
      </c>
      <c r="L268" s="21">
        <v>158.09330591395795</v>
      </c>
      <c r="M268" s="21">
        <v>29.046668390096684</v>
      </c>
      <c r="N268" s="21">
        <v>1043.2549633346387</v>
      </c>
      <c r="O268" s="21">
        <v>62.475063847745716</v>
      </c>
      <c r="P268" s="21">
        <v>17.815548534135615</v>
      </c>
      <c r="Q268" s="31">
        <v>13.48504739445187</v>
      </c>
      <c r="R268" s="31">
        <v>6.1011696765132939</v>
      </c>
      <c r="S268" s="31">
        <v>0.69182083334129207</v>
      </c>
      <c r="T268" s="31">
        <v>0.1831270738605105</v>
      </c>
      <c r="U268" s="23">
        <v>0.37741891327145782</v>
      </c>
      <c r="V268" s="21">
        <v>8.1209356695127184</v>
      </c>
      <c r="W268" s="21">
        <v>6.9218879318275439</v>
      </c>
      <c r="X268" s="31">
        <v>0.58259659784844031</v>
      </c>
      <c r="Y268" s="9"/>
    </row>
    <row r="269" spans="1:25" s="16" customFormat="1" x14ac:dyDescent="0.25">
      <c r="A269" s="19" t="s">
        <v>153</v>
      </c>
      <c r="B269" s="63"/>
      <c r="C269" s="10">
        <v>32</v>
      </c>
      <c r="D269" s="10" t="s">
        <v>44</v>
      </c>
      <c r="E269" s="15" t="s">
        <v>145</v>
      </c>
      <c r="F269" s="15"/>
      <c r="G269" s="15"/>
      <c r="H269" s="10">
        <v>0.184</v>
      </c>
      <c r="I269" s="18">
        <v>5903.3829999999998</v>
      </c>
      <c r="J269" s="82">
        <f t="shared" si="9"/>
        <v>0.66765245419588326</v>
      </c>
      <c r="K269" s="62">
        <v>1.0049999999999999</v>
      </c>
      <c r="L269" s="21">
        <v>74.346223228104066</v>
      </c>
      <c r="M269" s="21">
        <v>3.5389248517769589</v>
      </c>
      <c r="N269" s="21">
        <v>243.57718145767768</v>
      </c>
      <c r="O269" s="21">
        <v>10.712395444807621</v>
      </c>
      <c r="P269" s="21">
        <v>2.2340017469693647</v>
      </c>
      <c r="Q269" s="31">
        <v>3.2182330501178398</v>
      </c>
      <c r="R269" s="31">
        <v>0.30591810891090432</v>
      </c>
      <c r="S269" s="31">
        <v>1.8937657925519807E-2</v>
      </c>
      <c r="T269" s="31">
        <v>9.7146578965326483E-2</v>
      </c>
      <c r="U269" s="23">
        <v>0.19026294095674581</v>
      </c>
      <c r="V269" s="21">
        <v>0.35727041240232965</v>
      </c>
      <c r="W269" s="21">
        <v>0.41899442513204871</v>
      </c>
      <c r="X269" s="31">
        <v>9.5910248067061776E-2</v>
      </c>
      <c r="Y269" s="9"/>
    </row>
    <row r="270" spans="1:25" s="16" customFormat="1" x14ac:dyDescent="0.25">
      <c r="A270" s="19" t="s">
        <v>151</v>
      </c>
      <c r="B270" s="63"/>
      <c r="C270" s="10">
        <v>41</v>
      </c>
      <c r="D270" s="10" t="s">
        <v>44</v>
      </c>
      <c r="E270" s="15" t="s">
        <v>145</v>
      </c>
      <c r="F270" s="15"/>
      <c r="G270" s="15"/>
      <c r="H270" s="10">
        <v>0.91500000000000004</v>
      </c>
      <c r="I270" s="18">
        <v>28922.05</v>
      </c>
      <c r="J270" s="82">
        <f t="shared" si="9"/>
        <v>3.2709850712508479</v>
      </c>
      <c r="K270" s="62">
        <v>1.0289999999999999</v>
      </c>
      <c r="L270" s="21">
        <v>733.59027138423596</v>
      </c>
      <c r="M270" s="21">
        <v>281.11859669860269</v>
      </c>
      <c r="N270" s="21">
        <v>678.36337095652073</v>
      </c>
      <c r="O270" s="21">
        <v>314.59835345558497</v>
      </c>
      <c r="P270" s="21">
        <v>23.670024022328118</v>
      </c>
      <c r="Q270" s="31">
        <v>9.9725310621807495</v>
      </c>
      <c r="R270" s="31">
        <v>16.883968875888115</v>
      </c>
      <c r="S270" s="31">
        <v>0.26725258870243401</v>
      </c>
      <c r="T270" s="31">
        <v>0.3503541720460685</v>
      </c>
      <c r="U270" s="23">
        <v>0.70963317663727088</v>
      </c>
      <c r="V270" s="21">
        <v>11.262633907375758</v>
      </c>
      <c r="W270" s="21">
        <v>0.83618176730539862</v>
      </c>
      <c r="X270" s="31">
        <v>0.4226033326091303</v>
      </c>
      <c r="Y270" s="9"/>
    </row>
    <row r="271" spans="1:25" s="16" customFormat="1" x14ac:dyDescent="0.25">
      <c r="A271" s="19" t="s">
        <v>150</v>
      </c>
      <c r="B271" s="63"/>
      <c r="C271" s="10">
        <v>48</v>
      </c>
      <c r="D271" s="10" t="s">
        <v>37</v>
      </c>
      <c r="E271" s="15" t="s">
        <v>145</v>
      </c>
      <c r="F271" s="15"/>
      <c r="G271" s="15"/>
      <c r="H271" s="10">
        <v>0.68799999999999994</v>
      </c>
      <c r="I271" s="18">
        <v>11157.87</v>
      </c>
      <c r="J271" s="82">
        <f t="shared" si="9"/>
        <v>1.2619169871069895</v>
      </c>
      <c r="K271" s="62">
        <v>1.0209999999999999</v>
      </c>
      <c r="L271" s="21">
        <v>481.32031196852392</v>
      </c>
      <c r="M271" s="21">
        <v>25.001063103652985</v>
      </c>
      <c r="N271" s="21">
        <v>388.17397161013673</v>
      </c>
      <c r="O271" s="21">
        <v>24.566768721377823</v>
      </c>
      <c r="P271" s="21">
        <v>11.014487321601017</v>
      </c>
      <c r="Q271" s="31">
        <v>4.5158911990558002</v>
      </c>
      <c r="R271" s="31">
        <v>6.1812482536096747</v>
      </c>
      <c r="S271" s="31">
        <v>0.19550568964720499</v>
      </c>
      <c r="T271" s="31">
        <v>0.13208831011639052</v>
      </c>
      <c r="U271" s="23">
        <v>0.25678853961719883</v>
      </c>
      <c r="V271" s="21">
        <v>9.6374616302553893</v>
      </c>
      <c r="W271" s="21">
        <v>1.0506830636951638</v>
      </c>
      <c r="X271" s="31">
        <v>1.1743145011862175</v>
      </c>
      <c r="Y271" s="9"/>
    </row>
    <row r="272" spans="1:25" s="16" customFormat="1" x14ac:dyDescent="0.25">
      <c r="A272" s="19" t="s">
        <v>149</v>
      </c>
      <c r="B272" s="63"/>
      <c r="C272" s="10">
        <v>20</v>
      </c>
      <c r="D272" s="10" t="s">
        <v>37</v>
      </c>
      <c r="E272" s="15" t="s">
        <v>145</v>
      </c>
      <c r="F272" s="15"/>
      <c r="G272" s="15"/>
      <c r="H272" s="44">
        <v>0.53100000000000003</v>
      </c>
      <c r="I272" s="45">
        <v>8532.8829999999998</v>
      </c>
      <c r="J272" s="82">
        <f t="shared" si="9"/>
        <v>0.96503992309432252</v>
      </c>
      <c r="K272" s="62">
        <v>1.016</v>
      </c>
      <c r="L272" s="21">
        <v>265.64735969510298</v>
      </c>
      <c r="M272" s="21">
        <v>17.967480471713891</v>
      </c>
      <c r="N272" s="21">
        <v>104.1104366384637</v>
      </c>
      <c r="O272" s="21">
        <v>37.16590791207922</v>
      </c>
      <c r="P272" s="21">
        <v>11.633471739848316</v>
      </c>
      <c r="Q272" s="31">
        <v>9.6181392410396391</v>
      </c>
      <c r="R272" s="31">
        <v>2.8923560631348444</v>
      </c>
      <c r="S272" s="31">
        <v>4.0495273568590402E-2</v>
      </c>
      <c r="T272" s="31">
        <v>0.1009050539983225</v>
      </c>
      <c r="U272" s="23">
        <v>0.16600765956569882</v>
      </c>
      <c r="V272" s="21">
        <v>3.9904213661307883</v>
      </c>
      <c r="W272" s="21">
        <v>1.6971189899983234</v>
      </c>
      <c r="X272" s="31">
        <v>0.56295227876903131</v>
      </c>
      <c r="Y272" s="9"/>
    </row>
    <row r="273" spans="1:25" s="16" customFormat="1" x14ac:dyDescent="0.25">
      <c r="A273" s="19" t="s">
        <v>148</v>
      </c>
      <c r="B273" s="63"/>
      <c r="C273" s="10">
        <v>37</v>
      </c>
      <c r="D273" s="10" t="s">
        <v>37</v>
      </c>
      <c r="E273" s="15" t="s">
        <v>145</v>
      </c>
      <c r="F273" s="15"/>
      <c r="G273" s="15"/>
      <c r="H273" s="10">
        <v>0.67100000000000004</v>
      </c>
      <c r="I273" s="18">
        <v>15130.38</v>
      </c>
      <c r="J273" s="82">
        <f t="shared" si="9"/>
        <v>1.7111942999321419</v>
      </c>
      <c r="K273" s="62">
        <v>1.0169999999999999</v>
      </c>
      <c r="L273" s="21">
        <v>291.09168345282393</v>
      </c>
      <c r="M273" s="21">
        <v>37.54595858586179</v>
      </c>
      <c r="N273" s="21">
        <v>707.95823069968583</v>
      </c>
      <c r="O273" s="21">
        <v>114.78174728939604</v>
      </c>
      <c r="P273" s="21">
        <v>11.165605034420516</v>
      </c>
      <c r="Q273" s="31">
        <v>5.6102235945947996</v>
      </c>
      <c r="R273" s="31">
        <v>7.6888739065735647</v>
      </c>
      <c r="S273" s="31">
        <v>0.14897678909754403</v>
      </c>
      <c r="T273" s="31">
        <v>0.24432465163995354</v>
      </c>
      <c r="U273" s="23">
        <v>0.83890400660679376</v>
      </c>
      <c r="V273" s="21">
        <v>5.6585144936469787</v>
      </c>
      <c r="W273" s="21">
        <v>2.3504561131960138</v>
      </c>
      <c r="X273" s="31">
        <v>0.34401774872893837</v>
      </c>
      <c r="Y273" s="9"/>
    </row>
    <row r="274" spans="1:25" s="16" customFormat="1" x14ac:dyDescent="0.25">
      <c r="A274" s="19" t="s">
        <v>147</v>
      </c>
      <c r="B274" s="63"/>
      <c r="C274" s="10">
        <v>52</v>
      </c>
      <c r="D274" s="10" t="s">
        <v>37</v>
      </c>
      <c r="E274" s="15" t="s">
        <v>145</v>
      </c>
      <c r="F274" s="15"/>
      <c r="G274" s="15"/>
      <c r="H274" s="10">
        <v>0.28999999999999998</v>
      </c>
      <c r="I274" s="18">
        <v>7058.2659999999996</v>
      </c>
      <c r="J274" s="82">
        <f t="shared" si="9"/>
        <v>0.79826577697353529</v>
      </c>
      <c r="K274" s="62">
        <v>1.01</v>
      </c>
      <c r="L274" s="21">
        <v>100.59316797118497</v>
      </c>
      <c r="M274" s="21">
        <v>14.731071452809591</v>
      </c>
      <c r="N274" s="21">
        <v>447.89063431573175</v>
      </c>
      <c r="O274" s="21">
        <v>142.24203790708404</v>
      </c>
      <c r="P274" s="21">
        <v>6.3409847229347545</v>
      </c>
      <c r="Q274" s="31">
        <v>1.5637845988619601</v>
      </c>
      <c r="R274" s="31">
        <v>7.2996392501947742</v>
      </c>
      <c r="S274" s="31">
        <v>0.15089102692270501</v>
      </c>
      <c r="T274" s="31">
        <v>0.17046622381425552</v>
      </c>
      <c r="U274" s="23">
        <v>0.21969499749592886</v>
      </c>
      <c r="V274" s="21">
        <v>1.2161201632651888</v>
      </c>
      <c r="W274" s="21">
        <v>1.9004130137616135</v>
      </c>
      <c r="X274" s="31">
        <v>0.25060292002327339</v>
      </c>
      <c r="Y274" s="9"/>
    </row>
    <row r="275" spans="1:25" s="16" customFormat="1" x14ac:dyDescent="0.25">
      <c r="A275" s="20" t="s">
        <v>146</v>
      </c>
      <c r="B275" s="63"/>
      <c r="C275" s="10">
        <v>58</v>
      </c>
      <c r="D275" s="10" t="s">
        <v>37</v>
      </c>
      <c r="E275" s="15" t="s">
        <v>145</v>
      </c>
      <c r="F275" s="15"/>
      <c r="G275" s="15"/>
      <c r="H275" s="10">
        <v>0.34799999999999998</v>
      </c>
      <c r="I275" s="18">
        <v>2920.2269999999999</v>
      </c>
      <c r="J275" s="82">
        <f t="shared" si="9"/>
        <v>0.33026769961547159</v>
      </c>
      <c r="K275" s="23">
        <v>1.0089999999999999</v>
      </c>
      <c r="L275" s="21">
        <v>123.67776812195797</v>
      </c>
      <c r="M275" s="21">
        <v>7.1688828780937293</v>
      </c>
      <c r="N275" s="21">
        <v>94.480425359038094</v>
      </c>
      <c r="O275" s="21">
        <v>18.028800916847221</v>
      </c>
      <c r="P275" s="21">
        <v>4.1927559593936552</v>
      </c>
      <c r="Q275" s="31">
        <v>1.12762201207478</v>
      </c>
      <c r="R275" s="31">
        <v>1.5139184230560743</v>
      </c>
      <c r="S275" s="31">
        <v>3.8006093800546203E-2</v>
      </c>
      <c r="T275" s="31">
        <v>0.12502923462259352</v>
      </c>
      <c r="U275" s="23">
        <v>0.20583762118066884</v>
      </c>
      <c r="V275" s="21">
        <v>0.64572075886076163</v>
      </c>
      <c r="W275" s="21">
        <v>0.7110468813828037</v>
      </c>
      <c r="X275" s="31">
        <v>0.16769241802502236</v>
      </c>
      <c r="Y275" s="9"/>
    </row>
    <row r="276" spans="1:25" s="16" customFormat="1" x14ac:dyDescent="0.25">
      <c r="A276" s="63" t="s">
        <v>142</v>
      </c>
      <c r="B276" s="63"/>
      <c r="C276" s="63">
        <v>32</v>
      </c>
      <c r="D276" s="10" t="s">
        <v>37</v>
      </c>
      <c r="E276" s="15" t="s">
        <v>69</v>
      </c>
      <c r="F276" s="15"/>
      <c r="G276" s="15"/>
      <c r="H276" s="78">
        <v>0.22700000000000001</v>
      </c>
      <c r="I276" s="79">
        <v>3598.8819749999998</v>
      </c>
      <c r="J276" s="82">
        <f t="shared" si="9"/>
        <v>0.40702125933046818</v>
      </c>
      <c r="K276" s="78">
        <v>1.0069999999999999</v>
      </c>
      <c r="L276" s="98">
        <v>79</v>
      </c>
      <c r="M276" s="99">
        <v>9.3495299786246484</v>
      </c>
      <c r="N276" s="99">
        <v>158.15412693591819</v>
      </c>
      <c r="O276" s="99">
        <v>32.553693057603169</v>
      </c>
      <c r="P276" s="99">
        <v>5.944968512890517</v>
      </c>
      <c r="Q276" s="100">
        <v>4.7857781752691526</v>
      </c>
      <c r="R276" s="100">
        <v>0.99029077374364383</v>
      </c>
      <c r="S276" s="100">
        <v>3.8296677476733459E-2</v>
      </c>
      <c r="T276" s="100">
        <v>1.0118045341468726E-2</v>
      </c>
      <c r="U276" s="101">
        <v>2.004540265501821E-2</v>
      </c>
      <c r="V276" s="99">
        <v>0.76011473025111798</v>
      </c>
      <c r="W276" s="99">
        <v>0.46680131687703785</v>
      </c>
      <c r="X276" s="100">
        <v>0.37125731673726525</v>
      </c>
      <c r="Y276" s="9"/>
    </row>
    <row r="277" spans="1:25" s="16" customFormat="1" x14ac:dyDescent="0.25">
      <c r="A277" s="63" t="s">
        <v>141</v>
      </c>
      <c r="B277" s="63"/>
      <c r="C277" s="63">
        <v>63</v>
      </c>
      <c r="D277" s="10" t="s">
        <v>44</v>
      </c>
      <c r="E277" s="15" t="s">
        <v>69</v>
      </c>
      <c r="F277" s="15"/>
      <c r="G277" s="15"/>
      <c r="H277" s="78">
        <v>0.34499999999999997</v>
      </c>
      <c r="I277" s="79">
        <v>3761.0527500000003</v>
      </c>
      <c r="J277" s="82">
        <f t="shared" si="9"/>
        <v>0.42536222008595348</v>
      </c>
      <c r="K277" s="78">
        <v>1.01</v>
      </c>
      <c r="L277" s="98">
        <v>99</v>
      </c>
      <c r="M277" s="99">
        <v>20.861357277743121</v>
      </c>
      <c r="N277" s="99">
        <v>377.31963131851114</v>
      </c>
      <c r="O277" s="99">
        <v>58.045140193424672</v>
      </c>
      <c r="P277" s="99">
        <v>6.6338760666520269</v>
      </c>
      <c r="Q277" s="100">
        <v>0.44300051222298198</v>
      </c>
      <c r="R277" s="100">
        <v>9.1562729693375591</v>
      </c>
      <c r="S277" s="100">
        <v>3.2345753636826458E-2</v>
      </c>
      <c r="T277" s="100">
        <v>0.01</v>
      </c>
      <c r="U277" s="101">
        <v>5.4923894561789616E-2</v>
      </c>
      <c r="V277" s="99">
        <v>0.61982872445289794</v>
      </c>
      <c r="W277" s="99">
        <v>0.69301106296214487</v>
      </c>
      <c r="X277" s="100">
        <v>0.16868972251297323</v>
      </c>
      <c r="Y277" s="9"/>
    </row>
    <row r="278" spans="1:25" s="16" customFormat="1" x14ac:dyDescent="0.25">
      <c r="A278" s="63" t="s">
        <v>135</v>
      </c>
      <c r="B278" s="63"/>
      <c r="C278" s="63">
        <v>49</v>
      </c>
      <c r="D278" s="10" t="s">
        <v>37</v>
      </c>
      <c r="E278" s="15" t="s">
        <v>69</v>
      </c>
      <c r="F278" s="15"/>
      <c r="G278" s="15"/>
      <c r="H278" s="78">
        <v>0.55900000000000005</v>
      </c>
      <c r="I278" s="79">
        <v>6505.425225</v>
      </c>
      <c r="J278" s="82">
        <f t="shared" si="9"/>
        <v>0.7357413735580185</v>
      </c>
      <c r="K278" s="78">
        <v>1.0149999999999999</v>
      </c>
      <c r="L278" s="98">
        <v>157</v>
      </c>
      <c r="M278" s="99">
        <v>12.29458774902662</v>
      </c>
      <c r="N278" s="99">
        <v>133.9651806069642</v>
      </c>
      <c r="O278" s="99">
        <v>40.934253654172267</v>
      </c>
      <c r="P278" s="99">
        <v>6.1242562041557065</v>
      </c>
      <c r="Q278" s="100">
        <v>2.2449085307646528</v>
      </c>
      <c r="R278" s="100">
        <v>2.3223368301294087</v>
      </c>
      <c r="S278" s="100">
        <v>0.25392069255826777</v>
      </c>
      <c r="T278" s="100">
        <v>4.8436793141248928E-2</v>
      </c>
      <c r="U278" s="101">
        <v>0.46777178161264243</v>
      </c>
      <c r="V278" s="99">
        <v>1.0595348271540621</v>
      </c>
      <c r="W278" s="99">
        <v>1.4036761762816088</v>
      </c>
      <c r="X278" s="100">
        <v>0.18065195952352225</v>
      </c>
      <c r="Y278" s="9"/>
    </row>
    <row r="279" spans="1:25" s="16" customFormat="1" x14ac:dyDescent="0.25">
      <c r="A279" s="63" t="s">
        <v>134</v>
      </c>
      <c r="B279" s="63"/>
      <c r="C279" s="63">
        <v>47</v>
      </c>
      <c r="D279" s="10" t="s">
        <v>44</v>
      </c>
      <c r="E279" s="15" t="s">
        <v>69</v>
      </c>
      <c r="F279" s="15"/>
      <c r="G279" s="15"/>
      <c r="H279" s="78">
        <v>0.36399999999999999</v>
      </c>
      <c r="I279" s="79">
        <v>5052.1535999999996</v>
      </c>
      <c r="J279" s="82">
        <f t="shared" si="9"/>
        <v>0.57138131644424339</v>
      </c>
      <c r="K279" s="78">
        <v>1.0069999999999999</v>
      </c>
      <c r="L279" s="98">
        <v>44</v>
      </c>
      <c r="M279" s="99">
        <v>9.1237183340118087</v>
      </c>
      <c r="N279" s="99">
        <v>387.2642875890192</v>
      </c>
      <c r="O279" s="99">
        <v>9.5120413196492919</v>
      </c>
      <c r="P279" s="99">
        <v>3.5809584871422273</v>
      </c>
      <c r="Q279" s="100">
        <v>0.66746286392752707</v>
      </c>
      <c r="R279" s="100">
        <v>0.91614494603165675</v>
      </c>
      <c r="S279" s="100">
        <v>3.8851320115247959E-2</v>
      </c>
      <c r="T279" s="100">
        <v>9.2764746689036323E-2</v>
      </c>
      <c r="U279" s="101">
        <v>0.11921566209009442</v>
      </c>
      <c r="V279" s="99">
        <v>0.62249831872960004</v>
      </c>
      <c r="W279" s="99">
        <v>0.76097980540491383</v>
      </c>
      <c r="X279" s="100">
        <v>0.11338864966657825</v>
      </c>
      <c r="Y279" s="9"/>
    </row>
    <row r="280" spans="1:25" s="16" customFormat="1" x14ac:dyDescent="0.25">
      <c r="A280" s="63" t="s">
        <v>132</v>
      </c>
      <c r="B280" s="63"/>
      <c r="C280" s="63">
        <v>22</v>
      </c>
      <c r="D280" s="10" t="s">
        <v>37</v>
      </c>
      <c r="E280" s="15" t="s">
        <v>69</v>
      </c>
      <c r="F280" s="15"/>
      <c r="G280" s="15"/>
      <c r="H280" s="78">
        <v>0.56999999999999995</v>
      </c>
      <c r="I280" s="79">
        <v>8426.4920999999995</v>
      </c>
      <c r="J280" s="82">
        <f t="shared" ref="J280:J343" si="10">(I280/88.42)/100</f>
        <v>0.95300747568423427</v>
      </c>
      <c r="K280" s="78">
        <v>1.014</v>
      </c>
      <c r="L280" s="98">
        <v>78</v>
      </c>
      <c r="M280" s="99">
        <v>33.879907290837025</v>
      </c>
      <c r="N280" s="99">
        <v>155.09322967747619</v>
      </c>
      <c r="O280" s="99">
        <v>60.00524397386117</v>
      </c>
      <c r="P280" s="99">
        <v>6.2630410494207966</v>
      </c>
      <c r="Q280" s="100">
        <v>2.060078558915913</v>
      </c>
      <c r="R280" s="100">
        <v>3.2615371417164489</v>
      </c>
      <c r="S280" s="100">
        <v>6.9791754121604266E-2</v>
      </c>
      <c r="T280" s="100">
        <v>5.1152564756570124E-2</v>
      </c>
      <c r="U280" s="101">
        <v>0.3110447883994934</v>
      </c>
      <c r="V280" s="99">
        <v>1.0836486205407321</v>
      </c>
      <c r="W280" s="99">
        <v>3.1524846379698586</v>
      </c>
      <c r="X280" s="100">
        <v>0.40269287933587727</v>
      </c>
      <c r="Y280" s="9"/>
    </row>
    <row r="281" spans="1:25" s="11" customFormat="1" x14ac:dyDescent="0.25">
      <c r="A281" s="63" t="s">
        <v>131</v>
      </c>
      <c r="B281" s="63"/>
      <c r="C281" s="63">
        <v>42</v>
      </c>
      <c r="D281" s="10" t="s">
        <v>37</v>
      </c>
      <c r="E281" s="15" t="s">
        <v>69</v>
      </c>
      <c r="F281" s="15"/>
      <c r="G281" s="15"/>
      <c r="H281" s="78">
        <v>0.36499999999999999</v>
      </c>
      <c r="I281" s="79">
        <v>5675.8805999999995</v>
      </c>
      <c r="J281" s="82">
        <f t="shared" si="10"/>
        <v>0.64192270979416421</v>
      </c>
      <c r="K281" s="78">
        <v>1.01</v>
      </c>
      <c r="L281" s="98">
        <v>35</v>
      </c>
      <c r="M281" s="99">
        <v>14.142434331409818</v>
      </c>
      <c r="N281" s="99">
        <v>263.67355770958619</v>
      </c>
      <c r="O281" s="99">
        <v>27.43774201198887</v>
      </c>
      <c r="P281" s="99">
        <v>5.1793468950129462</v>
      </c>
      <c r="Q281" s="100">
        <v>3.7544656156890932</v>
      </c>
      <c r="R281" s="100">
        <v>2.1026284687306287</v>
      </c>
      <c r="S281" s="100">
        <v>4.9813209454170261E-2</v>
      </c>
      <c r="T281" s="100">
        <v>4.6110637747433431E-2</v>
      </c>
      <c r="U281" s="101">
        <v>0.22183901909264542</v>
      </c>
      <c r="V281" s="99">
        <v>1.082567924332982</v>
      </c>
      <c r="W281" s="99">
        <v>0.29503240468930786</v>
      </c>
      <c r="X281" s="100">
        <v>0.15908614498710724</v>
      </c>
      <c r="Y281" s="9"/>
    </row>
    <row r="282" spans="1:25" x14ac:dyDescent="0.25">
      <c r="A282" s="63" t="s">
        <v>130</v>
      </c>
      <c r="B282" s="63"/>
      <c r="C282" s="63">
        <v>29</v>
      </c>
      <c r="D282" s="10" t="s">
        <v>37</v>
      </c>
      <c r="E282" s="15" t="s">
        <v>69</v>
      </c>
      <c r="H282" s="78">
        <v>0.70499999999999996</v>
      </c>
      <c r="I282" s="79">
        <v>15530.696999999998</v>
      </c>
      <c r="J282" s="82">
        <f t="shared" si="10"/>
        <v>1.7564687853426824</v>
      </c>
      <c r="K282" s="78">
        <v>1.022</v>
      </c>
      <c r="L282" s="98">
        <v>436</v>
      </c>
      <c r="M282" s="99">
        <v>51.522110218391923</v>
      </c>
      <c r="N282" s="99">
        <v>787.52270143284022</v>
      </c>
      <c r="O282" s="99">
        <v>26.540329125409873</v>
      </c>
      <c r="P282" s="99">
        <v>32.569797273144125</v>
      </c>
      <c r="Q282" s="100">
        <v>6.5632386301449728</v>
      </c>
      <c r="R282" s="100">
        <v>27.609085798378786</v>
      </c>
      <c r="S282" s="100">
        <v>0.31585549172275179</v>
      </c>
      <c r="T282" s="100">
        <v>0.17081411831584531</v>
      </c>
      <c r="U282" s="101">
        <v>0.82615321454616741</v>
      </c>
      <c r="V282" s="99">
        <v>3.6070900863704427</v>
      </c>
      <c r="W282" s="99">
        <v>3.5461496336699887</v>
      </c>
      <c r="X282" s="100">
        <v>0.99632726480523726</v>
      </c>
    </row>
    <row r="283" spans="1:25" x14ac:dyDescent="0.25">
      <c r="A283" s="63" t="s">
        <v>129</v>
      </c>
      <c r="B283" s="63"/>
      <c r="C283" s="63">
        <v>26</v>
      </c>
      <c r="D283" s="10" t="s">
        <v>37</v>
      </c>
      <c r="E283" s="15" t="s">
        <v>69</v>
      </c>
      <c r="H283" s="78">
        <v>9.1999999999999998E-2</v>
      </c>
      <c r="I283" s="79">
        <v>1528.1223749999999</v>
      </c>
      <c r="J283" s="82">
        <f t="shared" si="10"/>
        <v>0.17282542128477718</v>
      </c>
      <c r="K283" s="78">
        <v>1.0029999999999999</v>
      </c>
      <c r="L283" s="98">
        <v>25</v>
      </c>
      <c r="M283" s="99">
        <v>3.2729206328742091</v>
      </c>
      <c r="N283" s="99">
        <v>0.70623354595682253</v>
      </c>
      <c r="O283" s="99">
        <v>4.1572136215689319</v>
      </c>
      <c r="P283" s="99">
        <v>1.773714970757567</v>
      </c>
      <c r="Q283" s="100">
        <v>1.174983594706043</v>
      </c>
      <c r="R283" s="100">
        <v>0.47746683979197674</v>
      </c>
      <c r="S283" s="100">
        <v>0.01</v>
      </c>
      <c r="T283" s="100">
        <v>2.0449765934005625E-2</v>
      </c>
      <c r="U283" s="101">
        <v>0.1598389065301144</v>
      </c>
      <c r="V283" s="99">
        <v>0.26980942600562807</v>
      </c>
      <c r="W283" s="99">
        <v>0.61274239105872985</v>
      </c>
      <c r="X283" s="100">
        <v>5.7199134395868143E-2</v>
      </c>
    </row>
    <row r="284" spans="1:25" x14ac:dyDescent="0.25">
      <c r="A284" s="63" t="s">
        <v>127</v>
      </c>
      <c r="B284" s="63"/>
      <c r="C284" s="63">
        <v>27</v>
      </c>
      <c r="D284" s="10" t="s">
        <v>44</v>
      </c>
      <c r="E284" s="15" t="s">
        <v>69</v>
      </c>
      <c r="H284" s="78">
        <v>0.82899999999999996</v>
      </c>
      <c r="I284" s="79">
        <v>16441.331399999999</v>
      </c>
      <c r="J284" s="82">
        <f t="shared" si="10"/>
        <v>1.8594584256955438</v>
      </c>
      <c r="K284" s="78">
        <v>1.028</v>
      </c>
      <c r="L284" s="98">
        <v>297</v>
      </c>
      <c r="M284" s="99">
        <v>109.5373270863094</v>
      </c>
      <c r="N284" s="99">
        <v>156.79107756601817</v>
      </c>
      <c r="O284" s="99">
        <v>144.28204578603246</v>
      </c>
      <c r="P284" s="99">
        <v>17.782240143297926</v>
      </c>
      <c r="Q284" s="100">
        <v>3.4962102051748127</v>
      </c>
      <c r="R284" s="100">
        <v>10.632472369445889</v>
      </c>
      <c r="S284" s="100">
        <v>3.580117306239556E-2</v>
      </c>
      <c r="T284" s="100">
        <v>0.15695006306357834</v>
      </c>
      <c r="U284" s="101">
        <v>0.38364350346062842</v>
      </c>
      <c r="V284" s="99">
        <v>2.5483093825339527</v>
      </c>
      <c r="W284" s="99">
        <v>0.5542310156234499</v>
      </c>
      <c r="X284" s="100">
        <v>0.46013759049665925</v>
      </c>
    </row>
    <row r="285" spans="1:25" x14ac:dyDescent="0.25">
      <c r="A285" s="63" t="s">
        <v>126</v>
      </c>
      <c r="B285" s="63"/>
      <c r="C285" s="63">
        <v>50</v>
      </c>
      <c r="D285" s="10" t="s">
        <v>37</v>
      </c>
      <c r="E285" s="15" t="s">
        <v>69</v>
      </c>
      <c r="H285" s="78">
        <v>0.59399999999999997</v>
      </c>
      <c r="I285" s="79">
        <v>17826.000074999996</v>
      </c>
      <c r="J285" s="82">
        <f t="shared" si="10"/>
        <v>2.0160597234788504</v>
      </c>
      <c r="K285" s="78">
        <v>1.022</v>
      </c>
      <c r="L285" s="98">
        <v>227</v>
      </c>
      <c r="M285" s="99">
        <v>108.02535065347442</v>
      </c>
      <c r="N285" s="99">
        <v>401.33213140121023</v>
      </c>
      <c r="O285" s="99">
        <v>183.9995912235625</v>
      </c>
      <c r="P285" s="99">
        <v>20.705676081457124</v>
      </c>
      <c r="Q285" s="100">
        <v>5.346531251444814</v>
      </c>
      <c r="R285" s="100">
        <v>3.1894357408744991</v>
      </c>
      <c r="S285" s="100">
        <v>0.36395330820637573</v>
      </c>
      <c r="T285" s="100">
        <v>0.1451798188498683</v>
      </c>
      <c r="U285" s="101">
        <v>0.42251917035918141</v>
      </c>
      <c r="V285" s="99">
        <v>2.6923051274214722</v>
      </c>
      <c r="W285" s="99">
        <v>0.18280999674489887</v>
      </c>
      <c r="X285" s="100">
        <v>1.0268478146844253</v>
      </c>
    </row>
    <row r="286" spans="1:25" x14ac:dyDescent="0.25">
      <c r="A286" s="63" t="s">
        <v>125</v>
      </c>
      <c r="B286" s="63"/>
      <c r="C286" s="63">
        <v>21</v>
      </c>
      <c r="D286" s="10" t="s">
        <v>37</v>
      </c>
      <c r="E286" s="15" t="s">
        <v>69</v>
      </c>
      <c r="H286" s="78">
        <v>0.65700000000000003</v>
      </c>
      <c r="I286" s="79">
        <v>7684.2674999999999</v>
      </c>
      <c r="J286" s="82">
        <f t="shared" si="10"/>
        <v>0.86906440850486322</v>
      </c>
      <c r="K286" s="78">
        <v>1.0189999999999999</v>
      </c>
      <c r="L286" s="98">
        <v>405</v>
      </c>
      <c r="M286" s="99">
        <v>20.130915351541219</v>
      </c>
      <c r="N286" s="99">
        <v>415.83260025583917</v>
      </c>
      <c r="O286" s="99">
        <v>170.96780814070951</v>
      </c>
      <c r="P286" s="99">
        <v>7.6774172582219169</v>
      </c>
      <c r="Q286" s="100">
        <v>5.6509190769545636</v>
      </c>
      <c r="R286" s="100">
        <v>3.8072436700675589</v>
      </c>
      <c r="S286" s="100">
        <v>0.12635962664470876</v>
      </c>
      <c r="T286" s="100">
        <v>7.8325988209586833E-2</v>
      </c>
      <c r="U286" s="101">
        <v>0.1542750135943694</v>
      </c>
      <c r="V286" s="99">
        <v>1.0209501236437621</v>
      </c>
      <c r="W286" s="99">
        <v>6.7595786352251688</v>
      </c>
      <c r="X286" s="100">
        <v>0.45575442709016428</v>
      </c>
    </row>
    <row r="287" spans="1:25" x14ac:dyDescent="0.25">
      <c r="A287" s="63" t="s">
        <v>124</v>
      </c>
      <c r="B287" s="63"/>
      <c r="C287" s="63">
        <v>27</v>
      </c>
      <c r="D287" s="10" t="s">
        <v>37</v>
      </c>
      <c r="E287" s="15" t="s">
        <v>69</v>
      </c>
      <c r="H287" s="78">
        <v>0.69499999999999995</v>
      </c>
      <c r="I287" s="79">
        <v>11651.137874999999</v>
      </c>
      <c r="J287" s="82">
        <f t="shared" si="10"/>
        <v>1.3177038990047498</v>
      </c>
      <c r="K287" s="78">
        <v>1.0209999999999999</v>
      </c>
      <c r="L287" s="98">
        <v>569</v>
      </c>
      <c r="M287" s="99">
        <v>184.14939310573641</v>
      </c>
      <c r="N287" s="99">
        <v>736.15691130108416</v>
      </c>
      <c r="O287" s="99">
        <v>113.44494828338847</v>
      </c>
      <c r="P287" s="99">
        <v>6.2483888247917267</v>
      </c>
      <c r="Q287" s="100">
        <v>6.2200134723997138</v>
      </c>
      <c r="R287" s="100">
        <v>10.397480270779189</v>
      </c>
      <c r="S287" s="100">
        <v>4.9609124348370753E-2</v>
      </c>
      <c r="T287" s="100">
        <v>0.16412788061029332</v>
      </c>
      <c r="U287" s="101">
        <v>0.29083504129179144</v>
      </c>
      <c r="V287" s="99">
        <v>1.9890853216464222</v>
      </c>
      <c r="W287" s="99">
        <v>4.5254735172477991</v>
      </c>
      <c r="X287" s="100">
        <v>0.38791812894408528</v>
      </c>
    </row>
    <row r="288" spans="1:25" x14ac:dyDescent="0.25">
      <c r="A288" s="63" t="s">
        <v>121</v>
      </c>
      <c r="B288" s="63"/>
      <c r="C288" s="63">
        <v>35</v>
      </c>
      <c r="D288" s="10" t="s">
        <v>37</v>
      </c>
      <c r="E288" s="15" t="s">
        <v>41</v>
      </c>
      <c r="H288" s="78">
        <v>0.57199999999999995</v>
      </c>
      <c r="I288" s="79">
        <v>14164.7454</v>
      </c>
      <c r="J288" s="82">
        <f t="shared" si="10"/>
        <v>1.6019843248133907</v>
      </c>
      <c r="K288" s="78">
        <v>1.02</v>
      </c>
      <c r="L288" s="98">
        <v>153</v>
      </c>
      <c r="M288" s="99">
        <v>29.535584663246016</v>
      </c>
      <c r="N288" s="99">
        <v>501.6126859971522</v>
      </c>
      <c r="O288" s="99">
        <v>196.79092242340948</v>
      </c>
      <c r="P288" s="99">
        <v>14.191758489604426</v>
      </c>
      <c r="Q288" s="100">
        <v>3.9531175763145732</v>
      </c>
      <c r="R288" s="100">
        <v>2.1854515496090383</v>
      </c>
      <c r="S288" s="100">
        <v>0.19131433242066875</v>
      </c>
      <c r="T288" s="100">
        <v>9.2981990325190333E-2</v>
      </c>
      <c r="U288" s="101">
        <v>0.55098772200361046</v>
      </c>
      <c r="V288" s="99">
        <v>1.8812146050310321</v>
      </c>
      <c r="W288" s="99">
        <v>1.3597269775905589</v>
      </c>
      <c r="X288" s="100">
        <v>0.48409783290023428</v>
      </c>
    </row>
    <row r="289" spans="1:24" x14ac:dyDescent="0.25">
      <c r="A289" s="63" t="s">
        <v>120</v>
      </c>
      <c r="B289" s="63"/>
      <c r="C289" s="63">
        <v>30</v>
      </c>
      <c r="D289" s="10" t="s">
        <v>37</v>
      </c>
      <c r="E289" s="15" t="s">
        <v>41</v>
      </c>
      <c r="H289" s="78">
        <v>0.73199999999999998</v>
      </c>
      <c r="I289" s="79">
        <v>13834.1736</v>
      </c>
      <c r="J289" s="82">
        <f t="shared" si="10"/>
        <v>1.564597783306944</v>
      </c>
      <c r="K289" s="78">
        <v>1.022</v>
      </c>
      <c r="L289" s="98">
        <v>243</v>
      </c>
      <c r="M289" s="99">
        <v>65.670609957408317</v>
      </c>
      <c r="N289" s="99">
        <v>749.04567937238721</v>
      </c>
      <c r="O289" s="99">
        <v>192.6972842453435</v>
      </c>
      <c r="P289" s="99">
        <v>9.648452837802127</v>
      </c>
      <c r="Q289" s="100">
        <v>2.431241633622323</v>
      </c>
      <c r="R289" s="100">
        <v>2.4683181721027085</v>
      </c>
      <c r="S289" s="100">
        <v>0.10307434672732477</v>
      </c>
      <c r="T289" s="100">
        <v>0.20773784160860931</v>
      </c>
      <c r="U289" s="101">
        <v>0.47418451859982341</v>
      </c>
      <c r="V289" s="99">
        <v>1.7345558247383319</v>
      </c>
      <c r="W289" s="99">
        <v>2.9511529750945185</v>
      </c>
      <c r="X289" s="100">
        <v>0.46271753976356828</v>
      </c>
    </row>
    <row r="290" spans="1:24" x14ac:dyDescent="0.25">
      <c r="A290" s="63" t="s">
        <v>119</v>
      </c>
      <c r="B290" s="63"/>
      <c r="C290" s="63">
        <v>92</v>
      </c>
      <c r="D290" s="10" t="s">
        <v>44</v>
      </c>
      <c r="E290" s="15" t="s">
        <v>41</v>
      </c>
      <c r="H290" s="78">
        <v>0.83099999999999996</v>
      </c>
      <c r="I290" s="79">
        <v>15412.190624999999</v>
      </c>
      <c r="J290" s="82">
        <f t="shared" si="10"/>
        <v>1.7430661190907033</v>
      </c>
      <c r="K290" s="78">
        <v>1.026</v>
      </c>
      <c r="L290" s="98">
        <v>585</v>
      </c>
      <c r="M290" s="99">
        <v>60.874358926564518</v>
      </c>
      <c r="N290" s="99">
        <v>750.72275114989327</v>
      </c>
      <c r="O290" s="99">
        <v>262.21797470099648</v>
      </c>
      <c r="P290" s="99">
        <v>20.900142442877328</v>
      </c>
      <c r="Q290" s="100">
        <v>6.1310348171352338</v>
      </c>
      <c r="R290" s="100">
        <v>17.759141743541388</v>
      </c>
      <c r="S290" s="100">
        <v>0.25411272722052375</v>
      </c>
      <c r="T290" s="100">
        <v>8.5021326977081216E-2</v>
      </c>
      <c r="U290" s="101">
        <v>0.50870675688441935</v>
      </c>
      <c r="V290" s="99">
        <v>1.4069609179426021</v>
      </c>
      <c r="W290" s="99">
        <v>0.79366829904144887</v>
      </c>
      <c r="X290" s="100">
        <v>0.43027688249786822</v>
      </c>
    </row>
    <row r="291" spans="1:24" x14ac:dyDescent="0.25">
      <c r="A291" s="63" t="s">
        <v>118</v>
      </c>
      <c r="B291" s="63"/>
      <c r="C291" s="63">
        <v>45</v>
      </c>
      <c r="D291" s="10" t="s">
        <v>44</v>
      </c>
      <c r="E291" s="15" t="s">
        <v>41</v>
      </c>
      <c r="H291" s="78">
        <v>0.41899999999999998</v>
      </c>
      <c r="I291" s="79">
        <v>6012.6914249999991</v>
      </c>
      <c r="J291" s="82">
        <f t="shared" si="10"/>
        <v>0.68001486371861564</v>
      </c>
      <c r="K291" s="78">
        <v>1.0109999999999999</v>
      </c>
      <c r="L291" s="98">
        <v>87</v>
      </c>
      <c r="M291" s="99">
        <v>90.279502543723709</v>
      </c>
      <c r="N291" s="99">
        <v>244.35507204185117</v>
      </c>
      <c r="O291" s="99">
        <v>43.95679208423477</v>
      </c>
      <c r="P291" s="99">
        <v>4.5763746097991262</v>
      </c>
      <c r="Q291" s="100">
        <v>0.66232784975554693</v>
      </c>
      <c r="R291" s="100">
        <v>0.70586323936539386</v>
      </c>
      <c r="S291" s="100">
        <v>4.8805091375694859E-2</v>
      </c>
      <c r="T291" s="100">
        <v>9.7381505596370321E-2</v>
      </c>
      <c r="U291" s="101">
        <v>0.16646146437452441</v>
      </c>
      <c r="V291" s="99">
        <v>0.74867376488683901</v>
      </c>
      <c r="W291" s="99">
        <v>1.4745437257367189</v>
      </c>
      <c r="X291" s="100">
        <v>0.22061826825137523</v>
      </c>
    </row>
    <row r="292" spans="1:24" x14ac:dyDescent="0.25">
      <c r="A292" s="63" t="s">
        <v>116</v>
      </c>
      <c r="B292" s="63"/>
      <c r="C292" s="63">
        <v>47</v>
      </c>
      <c r="D292" s="10" t="s">
        <v>44</v>
      </c>
      <c r="E292" s="15" t="s">
        <v>41</v>
      </c>
      <c r="H292" s="78">
        <v>0.84099999999999997</v>
      </c>
      <c r="I292" s="79">
        <v>18967.408199999998</v>
      </c>
      <c r="J292" s="82">
        <f t="shared" si="10"/>
        <v>2.1451490839176652</v>
      </c>
      <c r="K292" s="78">
        <v>1.024</v>
      </c>
      <c r="L292" s="98">
        <v>222</v>
      </c>
      <c r="M292" s="99">
        <v>36.79998337636102</v>
      </c>
      <c r="N292" s="99">
        <v>1955.7911752588393</v>
      </c>
      <c r="O292" s="99">
        <v>83.853058425824273</v>
      </c>
      <c r="P292" s="99">
        <v>8.8368132980227561</v>
      </c>
      <c r="Q292" s="100">
        <v>2.7214024849976433</v>
      </c>
      <c r="R292" s="100">
        <v>13.370827855299289</v>
      </c>
      <c r="S292" s="100">
        <v>0.25280052395060476</v>
      </c>
      <c r="T292" s="100">
        <v>0.15087545070416333</v>
      </c>
      <c r="U292" s="101">
        <v>0.57738260178444645</v>
      </c>
      <c r="V292" s="99">
        <v>3.5509948389356421</v>
      </c>
      <c r="W292" s="99">
        <v>2.4116196362450988</v>
      </c>
      <c r="X292" s="100">
        <v>9.5917547181253143E-2</v>
      </c>
    </row>
    <row r="293" spans="1:24" x14ac:dyDescent="0.25">
      <c r="A293" s="63" t="s">
        <v>115</v>
      </c>
      <c r="B293" s="63"/>
      <c r="C293" s="63">
        <v>40</v>
      </c>
      <c r="D293" s="10" t="s">
        <v>37</v>
      </c>
      <c r="E293" s="15" t="s">
        <v>41</v>
      </c>
      <c r="H293" s="78">
        <v>0.67700000000000005</v>
      </c>
      <c r="I293" s="79">
        <v>13977.6273</v>
      </c>
      <c r="J293" s="82">
        <f t="shared" si="10"/>
        <v>1.5808219068084144</v>
      </c>
      <c r="K293" s="78">
        <v>1.018</v>
      </c>
      <c r="L293" s="98">
        <v>229</v>
      </c>
      <c r="M293" s="99">
        <v>35.940034574522521</v>
      </c>
      <c r="N293" s="99">
        <v>1071.5301468969592</v>
      </c>
      <c r="O293" s="99">
        <v>355.90519254239047</v>
      </c>
      <c r="P293" s="99">
        <v>10.801575396620828</v>
      </c>
      <c r="Q293" s="100">
        <v>4.5929907638187224</v>
      </c>
      <c r="R293" s="100">
        <v>1.9407996423664886</v>
      </c>
      <c r="S293" s="100">
        <v>0.24782779655675377</v>
      </c>
      <c r="T293" s="100">
        <v>0.19511790544306734</v>
      </c>
      <c r="U293" s="101">
        <v>0.77710351735769034</v>
      </c>
      <c r="V293" s="99">
        <v>3.3489230808469723</v>
      </c>
      <c r="W293" s="99">
        <v>4.3829976548808185</v>
      </c>
      <c r="X293" s="100">
        <v>0.48471066629878329</v>
      </c>
    </row>
    <row r="294" spans="1:24" x14ac:dyDescent="0.25">
      <c r="A294" s="63" t="s">
        <v>114</v>
      </c>
      <c r="B294" s="63"/>
      <c r="C294" s="63">
        <v>50</v>
      </c>
      <c r="D294" s="10" t="s">
        <v>44</v>
      </c>
      <c r="E294" s="15" t="s">
        <v>41</v>
      </c>
      <c r="H294" s="78">
        <v>0.54400000000000004</v>
      </c>
      <c r="I294" s="79">
        <v>11613.721275</v>
      </c>
      <c r="J294" s="82">
        <f t="shared" si="10"/>
        <v>1.3134722093417779</v>
      </c>
      <c r="K294" s="78">
        <v>1.0149999999999999</v>
      </c>
      <c r="L294" s="98">
        <v>224</v>
      </c>
      <c r="M294" s="99">
        <v>26.995244078862221</v>
      </c>
      <c r="N294" s="99">
        <v>883.29156490817422</v>
      </c>
      <c r="O294" s="99">
        <v>63.794507247142263</v>
      </c>
      <c r="P294" s="99">
        <v>7.6234208095771674</v>
      </c>
      <c r="Q294" s="100">
        <v>2.2476930677014426</v>
      </c>
      <c r="R294" s="100">
        <v>1.4359825241748885</v>
      </c>
      <c r="S294" s="100">
        <v>0.17679925431637974</v>
      </c>
      <c r="T294" s="100">
        <v>6.8234112925707927E-2</v>
      </c>
      <c r="U294" s="101">
        <v>0.2283493680375244</v>
      </c>
      <c r="V294" s="99">
        <v>3.9089203526633023</v>
      </c>
      <c r="W294" s="99">
        <v>5.3428514127792894</v>
      </c>
      <c r="X294" s="100">
        <v>0.25325582050921225</v>
      </c>
    </row>
    <row r="295" spans="1:24" x14ac:dyDescent="0.25">
      <c r="A295" s="63" t="s">
        <v>113</v>
      </c>
      <c r="B295" s="63"/>
      <c r="C295" s="63">
        <v>21</v>
      </c>
      <c r="D295" s="10" t="s">
        <v>44</v>
      </c>
      <c r="E295" s="15" t="s">
        <v>41</v>
      </c>
      <c r="H295" s="78">
        <v>0.219</v>
      </c>
      <c r="I295" s="79">
        <v>4933.6472249999997</v>
      </c>
      <c r="J295" s="82">
        <f t="shared" si="10"/>
        <v>0.55797865019226411</v>
      </c>
      <c r="K295" s="78">
        <v>1.0069999999999999</v>
      </c>
      <c r="L295" s="98">
        <v>80</v>
      </c>
      <c r="M295" s="99">
        <v>17.51602538977372</v>
      </c>
      <c r="N295" s="99">
        <v>262.74274509029715</v>
      </c>
      <c r="O295" s="99">
        <v>46.090072690472972</v>
      </c>
      <c r="P295" s="99">
        <v>4.9954673189139163</v>
      </c>
      <c r="Q295" s="100">
        <v>1.525502275778333</v>
      </c>
      <c r="R295" s="100">
        <v>1.5560217177678188</v>
      </c>
      <c r="S295" s="100">
        <v>6.0586322907474961E-2</v>
      </c>
      <c r="T295" s="100">
        <v>1.7118210553312724E-2</v>
      </c>
      <c r="U295" s="101">
        <v>9.8778850096510024E-2</v>
      </c>
      <c r="V295" s="99">
        <v>0.73764926233721506</v>
      </c>
      <c r="W295" s="99">
        <v>0.16404664662101986</v>
      </c>
      <c r="X295" s="100">
        <v>8.296998324503195E-2</v>
      </c>
    </row>
    <row r="296" spans="1:24" x14ac:dyDescent="0.25">
      <c r="A296" s="63" t="s">
        <v>112</v>
      </c>
      <c r="B296" s="63"/>
      <c r="C296" s="63">
        <v>18</v>
      </c>
      <c r="D296" s="10" t="s">
        <v>44</v>
      </c>
      <c r="E296" s="15" t="s">
        <v>41</v>
      </c>
      <c r="H296" s="78">
        <v>0.53700000000000003</v>
      </c>
      <c r="I296" s="79">
        <v>6748.6769999999997</v>
      </c>
      <c r="J296" s="82">
        <f t="shared" si="10"/>
        <v>0.76325231847998187</v>
      </c>
      <c r="K296" s="78">
        <v>1.014</v>
      </c>
      <c r="L296" s="98">
        <v>123</v>
      </c>
      <c r="M296" s="99">
        <v>32.917202601031718</v>
      </c>
      <c r="N296" s="99">
        <v>291.70324445403219</v>
      </c>
      <c r="O296" s="99">
        <v>50.569088127362569</v>
      </c>
      <c r="P296" s="99">
        <v>4.6137114176858773</v>
      </c>
      <c r="Q296" s="100">
        <v>1.010735705589759</v>
      </c>
      <c r="R296" s="100">
        <v>0.54849928758956179</v>
      </c>
      <c r="S296" s="100">
        <v>2.597027040018686E-2</v>
      </c>
      <c r="T296" s="100">
        <v>0.6285790494734983</v>
      </c>
      <c r="U296" s="101">
        <v>0.13486078109091043</v>
      </c>
      <c r="V296" s="99">
        <v>1.4478783985683119</v>
      </c>
      <c r="W296" s="99">
        <v>2.1701554542200192</v>
      </c>
      <c r="X296" s="100">
        <v>0.26408179378424723</v>
      </c>
    </row>
    <row r="297" spans="1:24" x14ac:dyDescent="0.25">
      <c r="A297" s="63" t="s">
        <v>111</v>
      </c>
      <c r="B297" s="63"/>
      <c r="C297" s="63">
        <v>34</v>
      </c>
      <c r="D297" s="10" t="s">
        <v>37</v>
      </c>
      <c r="E297" s="15" t="s">
        <v>41</v>
      </c>
      <c r="H297" s="78">
        <v>0.189</v>
      </c>
      <c r="I297" s="79">
        <v>4341.1065749999998</v>
      </c>
      <c r="J297" s="82">
        <f t="shared" si="10"/>
        <v>0.49096432650983934</v>
      </c>
      <c r="K297" s="78">
        <v>1.0049999999999999</v>
      </c>
      <c r="L297" s="98">
        <v>39</v>
      </c>
      <c r="M297" s="99">
        <v>10.791310899736718</v>
      </c>
      <c r="N297" s="99">
        <v>388.54265261048317</v>
      </c>
      <c r="O297" s="99">
        <v>9.8449171790265027</v>
      </c>
      <c r="P297" s="99">
        <v>2.418042979633737</v>
      </c>
      <c r="Q297" s="100">
        <v>0.70125591045945901</v>
      </c>
      <c r="R297" s="100">
        <v>1.2023309369162187</v>
      </c>
      <c r="S297" s="100">
        <v>2.204646272486956E-2</v>
      </c>
      <c r="T297" s="100">
        <v>5.639304056305533E-2</v>
      </c>
      <c r="U297" s="101">
        <v>0.1287275853523864</v>
      </c>
      <c r="V297" s="99">
        <v>0.781439509721224</v>
      </c>
      <c r="W297" s="99">
        <v>0.73051083569660991</v>
      </c>
      <c r="X297" s="100">
        <v>9.600313321252664E-2</v>
      </c>
    </row>
    <row r="298" spans="1:24" x14ac:dyDescent="0.25">
      <c r="A298" s="63" t="s">
        <v>109</v>
      </c>
      <c r="B298" s="63"/>
      <c r="C298" s="63">
        <v>20</v>
      </c>
      <c r="D298" s="10" t="s">
        <v>37</v>
      </c>
      <c r="E298" s="15" t="s">
        <v>41</v>
      </c>
      <c r="H298" s="78">
        <v>0.82</v>
      </c>
      <c r="I298" s="79">
        <v>11944.293075</v>
      </c>
      <c r="J298" s="82">
        <f t="shared" si="10"/>
        <v>1.3508587508482242</v>
      </c>
      <c r="K298" s="78">
        <v>1.0209999999999999</v>
      </c>
      <c r="L298" s="98">
        <v>550</v>
      </c>
      <c r="M298" s="99">
        <v>81.329644492990212</v>
      </c>
      <c r="N298" s="99">
        <v>665.12485311858109</v>
      </c>
      <c r="O298" s="99">
        <v>90.625216559248855</v>
      </c>
      <c r="P298" s="99">
        <v>9.1837541683395756</v>
      </c>
      <c r="Q298" s="100">
        <v>3.6369650679826533</v>
      </c>
      <c r="R298" s="100">
        <v>10.758824367180289</v>
      </c>
      <c r="S298" s="100">
        <v>3.7873504200280461E-2</v>
      </c>
      <c r="T298" s="100">
        <v>0.13428483720309031</v>
      </c>
      <c r="U298" s="101">
        <v>7.3662401378533207E-2</v>
      </c>
      <c r="V298" s="99">
        <v>5.308941980289422</v>
      </c>
      <c r="W298" s="99">
        <v>0.45064970375713781</v>
      </c>
      <c r="X298" s="100">
        <v>0.34895206879375529</v>
      </c>
    </row>
    <row r="299" spans="1:24" x14ac:dyDescent="0.25">
      <c r="A299" s="63" t="s">
        <v>108</v>
      </c>
      <c r="B299" s="63"/>
      <c r="C299" s="63">
        <v>52</v>
      </c>
      <c r="D299" s="10" t="s">
        <v>37</v>
      </c>
      <c r="E299" s="15" t="s">
        <v>41</v>
      </c>
      <c r="H299" s="78">
        <v>0.39</v>
      </c>
      <c r="I299" s="79">
        <v>16285.399649999999</v>
      </c>
      <c r="J299" s="82">
        <f t="shared" si="10"/>
        <v>1.8418230773580637</v>
      </c>
      <c r="K299" s="78">
        <v>1.0129999999999999</v>
      </c>
      <c r="L299" s="98">
        <v>421</v>
      </c>
      <c r="M299" s="99">
        <v>24.510872932611619</v>
      </c>
      <c r="N299" s="99">
        <v>222.72417379731218</v>
      </c>
      <c r="O299" s="99">
        <v>105.10758433909446</v>
      </c>
      <c r="P299" s="99">
        <v>12.862084734518929</v>
      </c>
      <c r="Q299" s="100">
        <v>5.9402198227355942</v>
      </c>
      <c r="R299" s="100">
        <v>1.5670080337174885</v>
      </c>
      <c r="S299" s="100">
        <v>0.34482113910374479</v>
      </c>
      <c r="T299" s="100">
        <v>5.9485191560439424E-2</v>
      </c>
      <c r="U299" s="101">
        <v>4.7755186428064915E-2</v>
      </c>
      <c r="V299" s="99">
        <v>5.8268516879298229</v>
      </c>
      <c r="W299" s="99">
        <v>0.26716496111786187</v>
      </c>
      <c r="X299" s="100">
        <v>0.48747117339701429</v>
      </c>
    </row>
    <row r="300" spans="1:24" x14ac:dyDescent="0.25">
      <c r="A300" s="63" t="s">
        <v>107</v>
      </c>
      <c r="B300" s="63"/>
      <c r="C300" s="63">
        <v>44</v>
      </c>
      <c r="D300" s="10" t="s">
        <v>37</v>
      </c>
      <c r="E300" s="15" t="s">
        <v>69</v>
      </c>
      <c r="H300" s="78">
        <v>0.16200000000000001</v>
      </c>
      <c r="I300" s="79">
        <v>2083.23765</v>
      </c>
      <c r="J300" s="82">
        <f t="shared" si="10"/>
        <v>0.23560706288170097</v>
      </c>
      <c r="K300" s="78">
        <v>1.0049999999999999</v>
      </c>
      <c r="L300" s="98">
        <v>62</v>
      </c>
      <c r="M300" s="99">
        <v>5.8165239790216479</v>
      </c>
      <c r="N300" s="99">
        <v>101.61048389334817</v>
      </c>
      <c r="O300" s="99">
        <v>26.457847889574268</v>
      </c>
      <c r="P300" s="99">
        <v>3.2512049560015766</v>
      </c>
      <c r="Q300" s="100">
        <v>1.1774135532033629</v>
      </c>
      <c r="R300" s="100">
        <v>2.1745834493291287</v>
      </c>
      <c r="S300" s="100">
        <v>0.01</v>
      </c>
      <c r="T300" s="100">
        <v>1.2937104559362825E-2</v>
      </c>
      <c r="U300" s="101">
        <v>2.980904521432971E-2</v>
      </c>
      <c r="V300" s="99">
        <v>0.34575777782418304</v>
      </c>
      <c r="W300" s="99">
        <v>1.0128948174093189</v>
      </c>
      <c r="X300" s="100">
        <v>8.3260270222211843E-2</v>
      </c>
    </row>
    <row r="301" spans="1:24" x14ac:dyDescent="0.25">
      <c r="A301" s="63" t="s">
        <v>106</v>
      </c>
      <c r="B301" s="63"/>
      <c r="C301" s="63">
        <v>47</v>
      </c>
      <c r="D301" s="10" t="s">
        <v>37</v>
      </c>
      <c r="E301" s="15" t="s">
        <v>69</v>
      </c>
      <c r="H301" s="78">
        <v>0.221</v>
      </c>
      <c r="I301" s="79">
        <v>2170.557675</v>
      </c>
      <c r="J301" s="82">
        <f t="shared" si="10"/>
        <v>0.24548265946618411</v>
      </c>
      <c r="K301" s="78">
        <v>1.0049999999999999</v>
      </c>
      <c r="L301" s="98">
        <v>52</v>
      </c>
      <c r="M301" s="99">
        <v>5.0091328365145777</v>
      </c>
      <c r="N301" s="99">
        <v>131.5094749515352</v>
      </c>
      <c r="O301" s="99">
        <v>18.587803363557274</v>
      </c>
      <c r="P301" s="99">
        <v>2.257096896025677</v>
      </c>
      <c r="Q301" s="100">
        <v>0.39525173762028698</v>
      </c>
      <c r="R301" s="100">
        <v>4.8137768005088191</v>
      </c>
      <c r="S301" s="100">
        <v>6.0839512997764654E-2</v>
      </c>
      <c r="T301" s="100">
        <v>0.01</v>
      </c>
      <c r="U301" s="101">
        <v>4.8285989532816112E-2</v>
      </c>
      <c r="V301" s="99">
        <v>0.50207258188428505</v>
      </c>
      <c r="W301" s="99">
        <v>3.446517881489219</v>
      </c>
      <c r="X301" s="100">
        <v>0.10349575707664824</v>
      </c>
    </row>
    <row r="302" spans="1:24" x14ac:dyDescent="0.25">
      <c r="A302" s="63" t="s">
        <v>105</v>
      </c>
      <c r="B302" s="63"/>
      <c r="C302" s="63">
        <v>54</v>
      </c>
      <c r="D302" s="10" t="s">
        <v>44</v>
      </c>
      <c r="E302" s="15" t="s">
        <v>69</v>
      </c>
      <c r="H302" s="78">
        <v>0.504</v>
      </c>
      <c r="I302" s="79">
        <v>27450.042749999997</v>
      </c>
      <c r="J302" s="82">
        <f t="shared" si="10"/>
        <v>3.1045060789414158</v>
      </c>
      <c r="K302" s="78">
        <v>1.0189999999999999</v>
      </c>
      <c r="L302" s="98">
        <v>283</v>
      </c>
      <c r="M302" s="99">
        <v>50.659897714854623</v>
      </c>
      <c r="N302" s="99">
        <v>3083.8570441094689</v>
      </c>
      <c r="O302" s="99">
        <v>83.225846105606678</v>
      </c>
      <c r="P302" s="99">
        <v>27.922564440323825</v>
      </c>
      <c r="Q302" s="100">
        <v>3.9718657495264531</v>
      </c>
      <c r="R302" s="100">
        <v>17.236930319727087</v>
      </c>
      <c r="S302" s="100">
        <v>0.48518209957911573</v>
      </c>
      <c r="T302" s="100">
        <v>0.16223354700117831</v>
      </c>
      <c r="U302" s="101">
        <v>0.15633225594774142</v>
      </c>
      <c r="V302" s="99">
        <v>1.657356573815302</v>
      </c>
      <c r="W302" s="99">
        <v>2.0143594048396092</v>
      </c>
      <c r="X302" s="100">
        <v>0.72900581171761525</v>
      </c>
    </row>
    <row r="303" spans="1:24" x14ac:dyDescent="0.25">
      <c r="A303" s="63" t="s">
        <v>104</v>
      </c>
      <c r="B303" s="63"/>
      <c r="C303" s="63">
        <v>36</v>
      </c>
      <c r="D303" s="10" t="s">
        <v>44</v>
      </c>
      <c r="E303" s="15" t="s">
        <v>69</v>
      </c>
      <c r="H303" s="78">
        <v>0.73</v>
      </c>
      <c r="I303" s="79">
        <v>14744.807999999999</v>
      </c>
      <c r="J303" s="82">
        <f t="shared" si="10"/>
        <v>1.6675874236598054</v>
      </c>
      <c r="K303" s="78">
        <v>1.0209999999999999</v>
      </c>
      <c r="L303" s="98">
        <v>359</v>
      </c>
      <c r="M303" s="99">
        <v>35.532756700063217</v>
      </c>
      <c r="N303" s="99">
        <v>1134.1703617931394</v>
      </c>
      <c r="O303" s="99">
        <v>143.04228199418648</v>
      </c>
      <c r="P303" s="99">
        <v>11.855531632370528</v>
      </c>
      <c r="Q303" s="100">
        <v>1.7430096514344529</v>
      </c>
      <c r="R303" s="100">
        <v>2.9157920714218486</v>
      </c>
      <c r="S303" s="100">
        <v>0.12117292188724377</v>
      </c>
      <c r="T303" s="100">
        <v>6.7496209091477327E-2</v>
      </c>
      <c r="U303" s="101">
        <v>0.1591697917982724</v>
      </c>
      <c r="V303" s="99">
        <v>1.458071510318582</v>
      </c>
      <c r="W303" s="99">
        <v>5.3529580410571684</v>
      </c>
      <c r="X303" s="100">
        <v>0.44933632513145327</v>
      </c>
    </row>
    <row r="304" spans="1:24" x14ac:dyDescent="0.25">
      <c r="A304" s="63" t="s">
        <v>103</v>
      </c>
      <c r="B304" s="63"/>
      <c r="C304" s="63">
        <v>20</v>
      </c>
      <c r="D304" s="10" t="s">
        <v>37</v>
      </c>
      <c r="E304" s="15" t="s">
        <v>69</v>
      </c>
      <c r="H304" s="78">
        <v>0.74199999999999999</v>
      </c>
      <c r="I304" s="79">
        <v>17913.320100000001</v>
      </c>
      <c r="J304" s="82">
        <f t="shared" si="10"/>
        <v>2.0259353200633341</v>
      </c>
      <c r="K304" s="78">
        <v>1.0229999999999999</v>
      </c>
      <c r="L304" s="98">
        <v>271</v>
      </c>
      <c r="M304" s="99">
        <v>46.109305402622226</v>
      </c>
      <c r="N304" s="99">
        <v>452.52958061525618</v>
      </c>
      <c r="O304" s="99">
        <v>719.65453531854348</v>
      </c>
      <c r="P304" s="99">
        <v>11.208075613393728</v>
      </c>
      <c r="Q304" s="100">
        <v>2.400349743779433</v>
      </c>
      <c r="R304" s="100">
        <v>4.5172673545968092</v>
      </c>
      <c r="S304" s="100">
        <v>0.27408226012858777</v>
      </c>
      <c r="T304" s="100">
        <v>5.4189346762107127E-2</v>
      </c>
      <c r="U304" s="101">
        <v>0.10744341071777241</v>
      </c>
      <c r="V304" s="99">
        <v>2.502587575468822</v>
      </c>
      <c r="W304" s="99">
        <v>4.0430122776395985</v>
      </c>
      <c r="X304" s="100">
        <v>0.65244893276392324</v>
      </c>
    </row>
    <row r="305" spans="1:24" x14ac:dyDescent="0.25">
      <c r="A305" s="63" t="s">
        <v>102</v>
      </c>
      <c r="B305" s="63"/>
      <c r="C305" s="63">
        <v>30</v>
      </c>
      <c r="D305" s="10" t="s">
        <v>37</v>
      </c>
      <c r="E305" s="15" t="s">
        <v>69</v>
      </c>
      <c r="H305" s="78">
        <v>0.23</v>
      </c>
      <c r="I305" s="79">
        <v>3467.8975499999997</v>
      </c>
      <c r="J305" s="82">
        <f t="shared" si="10"/>
        <v>0.39220736824247898</v>
      </c>
      <c r="K305" s="78">
        <v>1.0069999999999999</v>
      </c>
      <c r="L305" s="98">
        <v>68</v>
      </c>
      <c r="M305" s="99">
        <v>7.7138117151794585</v>
      </c>
      <c r="N305" s="99">
        <v>194.16066373678618</v>
      </c>
      <c r="O305" s="99">
        <v>69.678052210010875</v>
      </c>
      <c r="P305" s="99">
        <v>2.4477367090621867</v>
      </c>
      <c r="Q305" s="100">
        <v>0.69839972731951905</v>
      </c>
      <c r="R305" s="100">
        <v>11.61193376607439</v>
      </c>
      <c r="S305" s="100">
        <v>4.2873027991931267E-2</v>
      </c>
      <c r="T305" s="100">
        <v>1.9993025322573126E-2</v>
      </c>
      <c r="U305" s="101">
        <v>4.6112331299088219E-2</v>
      </c>
      <c r="V305" s="99">
        <v>0.42149626808611701</v>
      </c>
      <c r="W305" s="99">
        <v>0.18446953911384786</v>
      </c>
      <c r="X305" s="100">
        <v>0.18746400896128626</v>
      </c>
    </row>
    <row r="306" spans="1:24" x14ac:dyDescent="0.25">
      <c r="A306" s="63" t="s">
        <v>101</v>
      </c>
      <c r="B306" s="63"/>
      <c r="C306" s="63">
        <v>70</v>
      </c>
      <c r="D306" s="10" t="s">
        <v>37</v>
      </c>
      <c r="E306" s="15" t="s">
        <v>69</v>
      </c>
      <c r="H306" s="78">
        <v>0.48699999999999999</v>
      </c>
      <c r="I306" s="79">
        <v>18979.88625</v>
      </c>
      <c r="J306" s="82">
        <f t="shared" si="10"/>
        <v>2.1465603087536755</v>
      </c>
      <c r="K306" s="78">
        <v>1.018</v>
      </c>
      <c r="L306" s="98">
        <v>172</v>
      </c>
      <c r="M306" s="99">
        <v>42.84379287961282</v>
      </c>
      <c r="N306" s="99">
        <v>1356.5458976062391</v>
      </c>
      <c r="O306" s="99">
        <v>111.09249478651248</v>
      </c>
      <c r="P306" s="99">
        <v>19.473641684147026</v>
      </c>
      <c r="Q306" s="100">
        <v>7.6796748366133833</v>
      </c>
      <c r="R306" s="100">
        <v>17.99066608439869</v>
      </c>
      <c r="S306" s="100">
        <v>0.36837611462745379</v>
      </c>
      <c r="T306" s="100">
        <v>6.9923142952954931E-2</v>
      </c>
      <c r="U306" s="101">
        <v>9.5544513201769113E-2</v>
      </c>
      <c r="V306" s="99">
        <v>1.5130799903729819</v>
      </c>
      <c r="W306" s="99">
        <v>0.11152809828271587</v>
      </c>
      <c r="X306" s="100">
        <v>0.36864387286737232</v>
      </c>
    </row>
    <row r="307" spans="1:24" x14ac:dyDescent="0.25">
      <c r="A307" s="63" t="s">
        <v>100</v>
      </c>
      <c r="B307" s="63"/>
      <c r="C307" s="63">
        <v>62</v>
      </c>
      <c r="D307" s="10" t="s">
        <v>44</v>
      </c>
      <c r="E307" s="15" t="s">
        <v>69</v>
      </c>
      <c r="H307" s="78">
        <v>0.80200000000000005</v>
      </c>
      <c r="I307" s="79">
        <v>16634.688524999998</v>
      </c>
      <c r="J307" s="82">
        <f t="shared" si="10"/>
        <v>1.881326456118525</v>
      </c>
      <c r="K307" s="78">
        <v>1.026</v>
      </c>
      <c r="L307" s="98">
        <v>365</v>
      </c>
      <c r="M307" s="99">
        <v>68.86872380112041</v>
      </c>
      <c r="N307" s="99">
        <v>740.59960248753532</v>
      </c>
      <c r="O307" s="99">
        <v>45.025825829247772</v>
      </c>
      <c r="P307" s="99">
        <v>22.090497116618625</v>
      </c>
      <c r="Q307" s="100">
        <v>7.1972481654082232</v>
      </c>
      <c r="R307" s="100">
        <v>17.03488672775589</v>
      </c>
      <c r="S307" s="100">
        <v>6.5436343458625257E-2</v>
      </c>
      <c r="T307" s="100">
        <v>0.18230605746239931</v>
      </c>
      <c r="U307" s="101">
        <v>0.13124487852886541</v>
      </c>
      <c r="V307" s="99">
        <v>3.0215583535123622</v>
      </c>
      <c r="W307" s="99">
        <v>1.1820842791429289</v>
      </c>
      <c r="X307" s="100">
        <v>0.43046452035300831</v>
      </c>
    </row>
    <row r="308" spans="1:24" x14ac:dyDescent="0.25">
      <c r="A308" s="63" t="s">
        <v>99</v>
      </c>
      <c r="B308" s="63"/>
      <c r="C308" s="63">
        <v>27</v>
      </c>
      <c r="D308" s="10" t="s">
        <v>37</v>
      </c>
      <c r="E308" s="15" t="s">
        <v>69</v>
      </c>
      <c r="H308" s="78">
        <v>0.93300000000000005</v>
      </c>
      <c r="I308" s="79">
        <v>17364.44385</v>
      </c>
      <c r="J308" s="82">
        <f t="shared" si="10"/>
        <v>1.9638592908844152</v>
      </c>
      <c r="K308" s="78">
        <v>1.0269999999999999</v>
      </c>
      <c r="L308" s="98">
        <v>552</v>
      </c>
      <c r="M308" s="99">
        <v>73.945332066575418</v>
      </c>
      <c r="N308" s="99">
        <v>690.5659733099842</v>
      </c>
      <c r="O308" s="99">
        <v>529.46444554883647</v>
      </c>
      <c r="P308" s="99">
        <v>10.87906745926453</v>
      </c>
      <c r="Q308" s="100">
        <v>3.1373524435173628</v>
      </c>
      <c r="R308" s="100">
        <v>17.116043789211087</v>
      </c>
      <c r="S308" s="100">
        <v>0.18033920843989476</v>
      </c>
      <c r="T308" s="100">
        <v>0.10762774380945332</v>
      </c>
      <c r="U308" s="101">
        <v>8.0158169106231011E-2</v>
      </c>
      <c r="V308" s="99">
        <v>1.508027106884732</v>
      </c>
      <c r="W308" s="99">
        <v>14.793945454936319</v>
      </c>
      <c r="X308" s="100">
        <v>0.88538394151603317</v>
      </c>
    </row>
    <row r="309" spans="1:24" x14ac:dyDescent="0.25">
      <c r="A309" s="63" t="s">
        <v>98</v>
      </c>
      <c r="B309" s="63"/>
      <c r="C309" s="63">
        <v>45</v>
      </c>
      <c r="D309" s="10" t="s">
        <v>37</v>
      </c>
      <c r="E309" s="15" t="s">
        <v>69</v>
      </c>
      <c r="H309" s="78">
        <v>0.78200000000000003</v>
      </c>
      <c r="I309" s="79">
        <v>11414.125124999999</v>
      </c>
      <c r="J309" s="82">
        <f t="shared" si="10"/>
        <v>1.2908985665007915</v>
      </c>
      <c r="K309" s="78">
        <v>1.0209999999999999</v>
      </c>
      <c r="L309" s="98">
        <v>223</v>
      </c>
      <c r="M309" s="99">
        <v>47.814723433859626</v>
      </c>
      <c r="N309" s="99">
        <v>175.82412590948513</v>
      </c>
      <c r="O309" s="99">
        <v>274.1812591437955</v>
      </c>
      <c r="P309" s="99">
        <v>10.864275144781528</v>
      </c>
      <c r="Q309" s="100">
        <v>3.4282704876984833</v>
      </c>
      <c r="R309" s="100">
        <v>2.7250829943825488</v>
      </c>
      <c r="S309" s="100">
        <v>0.29599985666016376</v>
      </c>
      <c r="T309" s="100">
        <v>5.9551559796119827E-2</v>
      </c>
      <c r="U309" s="101">
        <v>5.6159525169993521E-2</v>
      </c>
      <c r="V309" s="99">
        <v>1.7614100097812122</v>
      </c>
      <c r="W309" s="99">
        <v>3.0398489812505387</v>
      </c>
      <c r="X309" s="100">
        <v>9.1515404446261047E-3</v>
      </c>
    </row>
    <row r="310" spans="1:24" x14ac:dyDescent="0.25">
      <c r="A310" s="63" t="s">
        <v>97</v>
      </c>
      <c r="B310" s="63"/>
      <c r="C310" s="63">
        <v>44</v>
      </c>
      <c r="D310" s="10" t="s">
        <v>44</v>
      </c>
      <c r="E310" s="15" t="s">
        <v>69</v>
      </c>
      <c r="H310" s="78">
        <v>0.95199999999999996</v>
      </c>
      <c r="I310" s="79">
        <v>26339.8122</v>
      </c>
      <c r="J310" s="82">
        <f t="shared" si="10"/>
        <v>2.9789427957475687</v>
      </c>
      <c r="K310" s="78">
        <v>1.0289999999999999</v>
      </c>
      <c r="L310" s="98">
        <v>465</v>
      </c>
      <c r="M310" s="99">
        <v>67.000758077965315</v>
      </c>
      <c r="N310" s="99">
        <v>2325.9799845154694</v>
      </c>
      <c r="O310" s="99">
        <v>453.99706285130947</v>
      </c>
      <c r="P310" s="99">
        <v>18.466034404097627</v>
      </c>
      <c r="Q310" s="100">
        <v>11.303537968638963</v>
      </c>
      <c r="R310" s="100">
        <v>17.35392007898739</v>
      </c>
      <c r="S310" s="100">
        <v>0.3178051093754668</v>
      </c>
      <c r="T310" s="100">
        <v>0.3439591317968923</v>
      </c>
      <c r="U310" s="101">
        <v>0.13529872711197141</v>
      </c>
      <c r="V310" s="99">
        <v>1.3782633941792921</v>
      </c>
      <c r="W310" s="99">
        <v>15.227877844125919</v>
      </c>
      <c r="X310" s="100">
        <v>2.6008580887819548</v>
      </c>
    </row>
    <row r="311" spans="1:24" x14ac:dyDescent="0.25">
      <c r="A311" s="63" t="s">
        <v>96</v>
      </c>
      <c r="B311" s="63"/>
      <c r="C311" s="63">
        <v>37</v>
      </c>
      <c r="D311" s="10" t="s">
        <v>44</v>
      </c>
      <c r="E311" s="15" t="s">
        <v>69</v>
      </c>
      <c r="H311" s="78">
        <v>0.35699999999999998</v>
      </c>
      <c r="I311" s="79">
        <v>9212.3898750000008</v>
      </c>
      <c r="J311" s="82">
        <f t="shared" si="10"/>
        <v>1.0418898297896404</v>
      </c>
      <c r="K311" s="78">
        <v>1.0109999999999999</v>
      </c>
      <c r="L311" s="98">
        <v>172</v>
      </c>
      <c r="M311" s="99">
        <v>21.549253873182018</v>
      </c>
      <c r="N311" s="99">
        <v>710.91065553099725</v>
      </c>
      <c r="O311" s="99">
        <v>140.09698946627947</v>
      </c>
      <c r="P311" s="99">
        <v>6.1114376332861164</v>
      </c>
      <c r="Q311" s="100">
        <v>1.3891825831317131</v>
      </c>
      <c r="R311" s="100">
        <v>4.8189859219781388</v>
      </c>
      <c r="S311" s="100">
        <v>0.18758258497414676</v>
      </c>
      <c r="T311" s="100">
        <v>8.5916243623419611E-2</v>
      </c>
      <c r="U311" s="101">
        <v>7.2780887590408211E-2</v>
      </c>
      <c r="V311" s="99">
        <v>1.2894030728771422</v>
      </c>
      <c r="W311" s="99">
        <v>2.5009931222952888</v>
      </c>
      <c r="X311" s="100">
        <v>1.0506080092379753</v>
      </c>
    </row>
    <row r="312" spans="1:24" x14ac:dyDescent="0.25">
      <c r="A312" s="63" t="s">
        <v>95</v>
      </c>
      <c r="B312" s="63"/>
      <c r="C312" s="63">
        <v>23</v>
      </c>
      <c r="D312" s="10" t="s">
        <v>44</v>
      </c>
      <c r="E312" s="15" t="s">
        <v>69</v>
      </c>
      <c r="H312" s="78">
        <v>1.0660000000000001</v>
      </c>
      <c r="I312" s="79">
        <v>35701.894799999995</v>
      </c>
      <c r="J312" s="82">
        <f t="shared" si="10"/>
        <v>4.0377623614566831</v>
      </c>
      <c r="K312" s="78">
        <v>1.036</v>
      </c>
      <c r="L312" s="98">
        <v>230</v>
      </c>
      <c r="M312" s="99">
        <v>188.58419841564341</v>
      </c>
      <c r="N312" s="99">
        <v>1979.7817020803091</v>
      </c>
      <c r="O312" s="99">
        <v>310.0188179594245</v>
      </c>
      <c r="P312" s="99">
        <v>20.046241991211225</v>
      </c>
      <c r="Q312" s="100">
        <v>5.4120120083667729</v>
      </c>
      <c r="R312" s="100">
        <v>10.773393547038088</v>
      </c>
      <c r="S312" s="100">
        <v>0.21556931528299475</v>
      </c>
      <c r="T312" s="100">
        <v>0.68867827479465338</v>
      </c>
      <c r="U312" s="101">
        <v>0.10787194327082342</v>
      </c>
      <c r="V312" s="99">
        <v>5.1065062370161716</v>
      </c>
      <c r="W312" s="99">
        <v>4.2083445386617582</v>
      </c>
      <c r="X312" s="100">
        <v>0.73853545583406122</v>
      </c>
    </row>
    <row r="313" spans="1:24" x14ac:dyDescent="0.25">
      <c r="A313" s="63" t="s">
        <v>94</v>
      </c>
      <c r="B313" s="63"/>
      <c r="C313" s="63">
        <v>30</v>
      </c>
      <c r="D313" s="10" t="s">
        <v>37</v>
      </c>
      <c r="E313" s="15" t="s">
        <v>69</v>
      </c>
      <c r="H313" s="78">
        <v>7.5999999999999998E-2</v>
      </c>
      <c r="I313" s="79">
        <v>1055.1421040000002</v>
      </c>
      <c r="J313" s="82">
        <f t="shared" si="10"/>
        <v>0.11933296810676319</v>
      </c>
      <c r="K313" s="78">
        <v>1.0029999999999999</v>
      </c>
      <c r="L313" s="98">
        <v>27</v>
      </c>
      <c r="M313" s="99">
        <v>2.8396240912610486</v>
      </c>
      <c r="N313" s="99">
        <v>107.09931837784518</v>
      </c>
      <c r="O313" s="99">
        <v>1.3382789715627319</v>
      </c>
      <c r="P313" s="99">
        <v>1.272092468652267</v>
      </c>
      <c r="Q313" s="100">
        <v>0.99869935959571698</v>
      </c>
      <c r="R313" s="100">
        <v>0.37993134851722776</v>
      </c>
      <c r="S313" s="100">
        <v>0.01</v>
      </c>
      <c r="T313" s="100">
        <v>0.01</v>
      </c>
      <c r="U313" s="101">
        <v>4.0639803208499609E-2</v>
      </c>
      <c r="V313" s="99">
        <v>0.19547617011792606</v>
      </c>
      <c r="W313" s="99">
        <v>0.34685699465767583</v>
      </c>
      <c r="X313" s="100">
        <v>5.3252337867893643E-2</v>
      </c>
    </row>
    <row r="314" spans="1:24" x14ac:dyDescent="0.25">
      <c r="A314" s="63" t="s">
        <v>93</v>
      </c>
      <c r="B314" s="63"/>
      <c r="C314" s="63">
        <v>54</v>
      </c>
      <c r="D314" s="10" t="s">
        <v>44</v>
      </c>
      <c r="E314" s="15" t="s">
        <v>69</v>
      </c>
      <c r="H314" s="78">
        <v>0.47699999999999998</v>
      </c>
      <c r="I314" s="79">
        <v>10030.097040000001</v>
      </c>
      <c r="J314" s="82">
        <f t="shared" si="10"/>
        <v>1.1343697172585387</v>
      </c>
      <c r="K314" s="78">
        <v>1.014</v>
      </c>
      <c r="L314" s="98">
        <v>243</v>
      </c>
      <c r="M314" s="99">
        <v>30.442505289059319</v>
      </c>
      <c r="N314" s="99">
        <v>781.47254259808824</v>
      </c>
      <c r="O314" s="99">
        <v>58.770624149425672</v>
      </c>
      <c r="P314" s="99">
        <v>10.236902927411929</v>
      </c>
      <c r="Q314" s="100">
        <v>2.2867146370894731</v>
      </c>
      <c r="R314" s="100">
        <v>3.437105761302969</v>
      </c>
      <c r="S314" s="100">
        <v>0.16515171542516077</v>
      </c>
      <c r="T314" s="100">
        <v>6.6040556506899925E-2</v>
      </c>
      <c r="U314" s="101">
        <v>5.6016221486776208E-2</v>
      </c>
      <c r="V314" s="99">
        <v>1.5488188134216621</v>
      </c>
      <c r="W314" s="99">
        <v>0.86348425704088183</v>
      </c>
      <c r="X314" s="100">
        <v>0.42618391278428425</v>
      </c>
    </row>
    <row r="315" spans="1:24" x14ac:dyDescent="0.25">
      <c r="A315" s="63" t="s">
        <v>92</v>
      </c>
      <c r="B315" s="63"/>
      <c r="C315" s="63">
        <v>42</v>
      </c>
      <c r="D315" s="10" t="s">
        <v>44</v>
      </c>
      <c r="E315" s="15" t="s">
        <v>69</v>
      </c>
      <c r="H315" s="78">
        <v>0.75900000000000001</v>
      </c>
      <c r="I315" s="79">
        <v>18829.197904000001</v>
      </c>
      <c r="J315" s="82">
        <f t="shared" si="10"/>
        <v>2.1295179714996606</v>
      </c>
      <c r="K315" s="78">
        <v>1.022</v>
      </c>
      <c r="L315" s="98">
        <v>390</v>
      </c>
      <c r="M315" s="99">
        <v>63.465508365986416</v>
      </c>
      <c r="N315" s="99">
        <v>1072.0396937557191</v>
      </c>
      <c r="O315" s="99">
        <v>110.16225025882048</v>
      </c>
      <c r="P315" s="99">
        <v>9.150251835681356</v>
      </c>
      <c r="Q315" s="100">
        <v>4.5330547001551329</v>
      </c>
      <c r="R315" s="100">
        <v>4.3918019073232886</v>
      </c>
      <c r="S315" s="100">
        <v>0.27105242299823373</v>
      </c>
      <c r="T315" s="100">
        <v>6.2568094722742523E-2</v>
      </c>
      <c r="U315" s="101">
        <v>3.815112378801911E-2</v>
      </c>
      <c r="V315" s="99">
        <v>2.2393762537072419</v>
      </c>
      <c r="W315" s="99">
        <v>1.4112859951773591</v>
      </c>
      <c r="X315" s="100">
        <v>0.35212974977439027</v>
      </c>
    </row>
    <row r="316" spans="1:24" x14ac:dyDescent="0.25">
      <c r="A316" s="63" t="s">
        <v>91</v>
      </c>
      <c r="B316" s="63"/>
      <c r="C316" s="63">
        <v>50</v>
      </c>
      <c r="D316" s="10" t="s">
        <v>37</v>
      </c>
      <c r="E316" s="15" t="s">
        <v>69</v>
      </c>
      <c r="H316" s="78">
        <v>0.57799999999999996</v>
      </c>
      <c r="I316" s="79">
        <v>4741.8393999999998</v>
      </c>
      <c r="J316" s="82">
        <f t="shared" si="10"/>
        <v>0.53628584030762272</v>
      </c>
      <c r="K316" s="78">
        <v>1.0129999999999999</v>
      </c>
      <c r="L316" s="98">
        <v>202</v>
      </c>
      <c r="M316" s="99">
        <v>12.68723218651272</v>
      </c>
      <c r="N316" s="99">
        <v>42.936567875956371</v>
      </c>
      <c r="O316" s="99">
        <v>25.27251323952337</v>
      </c>
      <c r="P316" s="99">
        <v>2.9707206643060768</v>
      </c>
      <c r="Q316" s="100">
        <v>1.1348477542414599</v>
      </c>
      <c r="R316" s="100">
        <v>3.460254929589639</v>
      </c>
      <c r="S316" s="100">
        <v>2.8964991859733759E-2</v>
      </c>
      <c r="T316" s="100">
        <v>3.4143923912485628E-2</v>
      </c>
      <c r="U316" s="101">
        <v>2.8713735242479409E-2</v>
      </c>
      <c r="V316" s="99">
        <v>1.061960398642412</v>
      </c>
      <c r="W316" s="99">
        <v>1.332117738264619</v>
      </c>
      <c r="X316" s="100">
        <v>0.37308613886655428</v>
      </c>
    </row>
    <row r="317" spans="1:24" x14ac:dyDescent="0.25">
      <c r="A317" s="63" t="s">
        <v>90</v>
      </c>
      <c r="B317" s="63"/>
      <c r="C317" s="63">
        <v>27</v>
      </c>
      <c r="D317" s="10" t="s">
        <v>44</v>
      </c>
      <c r="E317" s="15" t="s">
        <v>69</v>
      </c>
      <c r="H317" s="78">
        <v>0.77</v>
      </c>
      <c r="I317" s="79">
        <v>16593.309956000001</v>
      </c>
      <c r="J317" s="82">
        <f t="shared" si="10"/>
        <v>1.8766466812938249</v>
      </c>
      <c r="K317" s="78">
        <v>1.0209999999999999</v>
      </c>
      <c r="L317" s="98">
        <v>142</v>
      </c>
      <c r="M317" s="99">
        <v>35.979745668930022</v>
      </c>
      <c r="N317" s="99">
        <v>990.86911646499721</v>
      </c>
      <c r="O317" s="99">
        <v>155.83624721866747</v>
      </c>
      <c r="P317" s="99">
        <v>16.115565280217627</v>
      </c>
      <c r="Q317" s="100">
        <v>1.828997156562123</v>
      </c>
      <c r="R317" s="100">
        <v>7.8414136063643189</v>
      </c>
      <c r="S317" s="100">
        <v>0.28176576045798274</v>
      </c>
      <c r="T317" s="100">
        <v>6.9556834355119626E-2</v>
      </c>
      <c r="U317" s="101">
        <v>3.5100127448057211E-2</v>
      </c>
      <c r="V317" s="99">
        <v>2.048049549190432</v>
      </c>
      <c r="W317" s="99">
        <v>0.92654497663228874</v>
      </c>
      <c r="X317" s="100">
        <v>0.84663955985160722</v>
      </c>
    </row>
    <row r="318" spans="1:24" x14ac:dyDescent="0.25">
      <c r="A318" s="63" t="s">
        <v>89</v>
      </c>
      <c r="B318" s="63"/>
      <c r="C318" s="63">
        <v>29</v>
      </c>
      <c r="D318" s="10" t="s">
        <v>37</v>
      </c>
      <c r="E318" s="15" t="s">
        <v>69</v>
      </c>
      <c r="H318" s="78">
        <v>0.91800000000000004</v>
      </c>
      <c r="I318" s="79">
        <v>15142.491772000001</v>
      </c>
      <c r="J318" s="82">
        <f t="shared" si="10"/>
        <v>1.7125640999773808</v>
      </c>
      <c r="K318" s="78">
        <v>1.0209999999999999</v>
      </c>
      <c r="L318" s="98">
        <v>1055</v>
      </c>
      <c r="M318" s="99">
        <v>69.14862254179161</v>
      </c>
      <c r="N318" s="99">
        <v>186.07733002588617</v>
      </c>
      <c r="O318" s="99">
        <v>59.345041778390069</v>
      </c>
      <c r="P318" s="99">
        <v>8.394572807718987</v>
      </c>
      <c r="Q318" s="100">
        <v>14.333676226452663</v>
      </c>
      <c r="R318" s="100">
        <v>7.1972847908434892</v>
      </c>
      <c r="S318" s="100">
        <v>0.17025411230252477</v>
      </c>
      <c r="T318" s="100">
        <v>3.9931299040669027E-2</v>
      </c>
      <c r="U318" s="101">
        <v>5.779471740528222E-2</v>
      </c>
      <c r="V318" s="99">
        <v>3.9364845984442223</v>
      </c>
      <c r="W318" s="99">
        <v>0.45729223524196883</v>
      </c>
      <c r="X318" s="100">
        <v>0.34553418009582831</v>
      </c>
    </row>
    <row r="319" spans="1:24" x14ac:dyDescent="0.25">
      <c r="A319" s="63" t="s">
        <v>88</v>
      </c>
      <c r="B319" s="63"/>
      <c r="C319" s="63">
        <v>67</v>
      </c>
      <c r="D319" s="10" t="s">
        <v>44</v>
      </c>
      <c r="E319" s="15" t="s">
        <v>69</v>
      </c>
      <c r="H319" s="78">
        <v>0.71799999999999997</v>
      </c>
      <c r="I319" s="79">
        <v>14357.422008000001</v>
      </c>
      <c r="J319" s="82">
        <f t="shared" si="10"/>
        <v>1.6237753910879891</v>
      </c>
      <c r="K319" s="78">
        <v>1.0209999999999999</v>
      </c>
      <c r="L319" s="98">
        <v>404</v>
      </c>
      <c r="M319" s="99">
        <v>65.688777948514826</v>
      </c>
      <c r="N319" s="99">
        <v>148.95742336578618</v>
      </c>
      <c r="O319" s="99">
        <v>40.844475513813975</v>
      </c>
      <c r="P319" s="99">
        <v>19.070644678026728</v>
      </c>
      <c r="Q319" s="100">
        <v>13.648084793955164</v>
      </c>
      <c r="R319" s="100">
        <v>3.5268908490790691</v>
      </c>
      <c r="S319" s="100">
        <v>0.33541572376809681</v>
      </c>
      <c r="T319" s="100">
        <v>3.7092678096597026E-2</v>
      </c>
      <c r="U319" s="101">
        <v>4.0783433634995814E-2</v>
      </c>
      <c r="V319" s="99">
        <v>3.3168491643652724</v>
      </c>
      <c r="W319" s="99">
        <v>0.29601062334577888</v>
      </c>
      <c r="X319" s="100">
        <v>0.72478079136332818</v>
      </c>
    </row>
    <row r="320" spans="1:24" x14ac:dyDescent="0.25">
      <c r="A320" s="63" t="s">
        <v>87</v>
      </c>
      <c r="B320" s="63"/>
      <c r="C320" s="63">
        <v>33</v>
      </c>
      <c r="D320" s="10" t="s">
        <v>44</v>
      </c>
      <c r="E320" s="15" t="s">
        <v>69</v>
      </c>
      <c r="H320" s="78">
        <v>0.76</v>
      </c>
      <c r="I320" s="79">
        <v>27351.952868000004</v>
      </c>
      <c r="J320" s="82">
        <f t="shared" si="10"/>
        <v>3.0934124483148611</v>
      </c>
      <c r="K320" s="78">
        <v>1.0269999999999999</v>
      </c>
      <c r="L320" s="98">
        <v>413</v>
      </c>
      <c r="M320" s="99">
        <v>73.196685108563429</v>
      </c>
      <c r="N320" s="99">
        <v>276.43403215260918</v>
      </c>
      <c r="O320" s="99">
        <v>43.54659572198517</v>
      </c>
      <c r="P320" s="99">
        <v>18.556165095807827</v>
      </c>
      <c r="Q320" s="100">
        <v>3.6310746202091533</v>
      </c>
      <c r="R320" s="100">
        <v>6.3706882560120395</v>
      </c>
      <c r="S320" s="100">
        <v>0.21967894684849176</v>
      </c>
      <c r="T320" s="100">
        <v>6.8050339940642732E-2</v>
      </c>
      <c r="U320" s="101">
        <v>0.14587846190922343</v>
      </c>
      <c r="V320" s="99">
        <v>4.7440103225525316</v>
      </c>
      <c r="W320" s="99">
        <v>2.8781845254438987</v>
      </c>
      <c r="X320" s="100">
        <v>0.48765235470803331</v>
      </c>
    </row>
    <row r="321" spans="1:24" x14ac:dyDescent="0.25">
      <c r="A321" s="63" t="s">
        <v>86</v>
      </c>
      <c r="B321" s="63"/>
      <c r="C321" s="63">
        <v>28</v>
      </c>
      <c r="D321" s="10" t="s">
        <v>37</v>
      </c>
      <c r="E321" s="15" t="s">
        <v>69</v>
      </c>
      <c r="H321" s="78">
        <v>0.65800000000000003</v>
      </c>
      <c r="I321" s="79">
        <v>16549.34202</v>
      </c>
      <c r="J321" s="82">
        <f t="shared" si="10"/>
        <v>1.8716740579054514</v>
      </c>
      <c r="K321" s="78">
        <v>1.024</v>
      </c>
      <c r="L321" s="98">
        <v>268</v>
      </c>
      <c r="M321" s="99">
        <v>32.30639258558822</v>
      </c>
      <c r="N321" s="99">
        <v>87.116077196250572</v>
      </c>
      <c r="O321" s="99">
        <v>69.947895486008079</v>
      </c>
      <c r="P321" s="99">
        <v>14.630259448726829</v>
      </c>
      <c r="Q321" s="100">
        <v>24.878916495211264</v>
      </c>
      <c r="R321" s="100">
        <v>32.548224676770289</v>
      </c>
      <c r="S321" s="100">
        <v>0.35421040733589082</v>
      </c>
      <c r="T321" s="100">
        <v>4.5809883975040523E-2</v>
      </c>
      <c r="U321" s="101">
        <v>5.3454524428301564</v>
      </c>
      <c r="V321" s="99">
        <v>4.6929375285648023</v>
      </c>
      <c r="W321" s="99">
        <v>5.4342114379108484</v>
      </c>
      <c r="X321" s="100">
        <v>0.37051978340706726</v>
      </c>
    </row>
    <row r="322" spans="1:24" x14ac:dyDescent="0.25">
      <c r="A322" s="63" t="s">
        <v>85</v>
      </c>
      <c r="B322" s="63"/>
      <c r="C322" s="63">
        <v>35</v>
      </c>
      <c r="D322" s="10" t="s">
        <v>37</v>
      </c>
      <c r="E322" s="15" t="s">
        <v>69</v>
      </c>
      <c r="H322" s="78">
        <v>0.27700000000000002</v>
      </c>
      <c r="I322" s="79">
        <v>8252.69146</v>
      </c>
      <c r="J322" s="82">
        <f t="shared" si="10"/>
        <v>0.93335121691924894</v>
      </c>
      <c r="K322" s="78">
        <v>1.0089999999999999</v>
      </c>
      <c r="L322" s="98">
        <v>99</v>
      </c>
      <c r="M322" s="99">
        <v>12.217882904248418</v>
      </c>
      <c r="N322" s="99">
        <v>255.88398086536117</v>
      </c>
      <c r="O322" s="99">
        <v>36.765451583830071</v>
      </c>
      <c r="P322" s="99">
        <v>4.807457118811147</v>
      </c>
      <c r="Q322" s="100">
        <v>0.320504601717302</v>
      </c>
      <c r="R322" s="100">
        <v>1.4410962884851086</v>
      </c>
      <c r="S322" s="100">
        <v>0.01</v>
      </c>
      <c r="T322" s="100">
        <v>5.8980625215307031E-2</v>
      </c>
      <c r="U322" s="101">
        <v>7.0763594061057714E-2</v>
      </c>
      <c r="V322" s="99">
        <v>0.73964924573570001</v>
      </c>
      <c r="W322" s="99">
        <v>3.5660627542381382</v>
      </c>
      <c r="X322" s="100">
        <v>0.12653019321164224</v>
      </c>
    </row>
    <row r="323" spans="1:24" x14ac:dyDescent="0.25">
      <c r="A323" s="63" t="s">
        <v>84</v>
      </c>
      <c r="B323" s="63"/>
      <c r="C323" s="63">
        <v>35</v>
      </c>
      <c r="D323" s="10" t="s">
        <v>44</v>
      </c>
      <c r="E323" s="15" t="s">
        <v>41</v>
      </c>
      <c r="H323" s="78">
        <v>0.52400000000000002</v>
      </c>
      <c r="I323" s="79">
        <v>14903.831412</v>
      </c>
      <c r="J323" s="82">
        <f t="shared" si="10"/>
        <v>1.6855724284098619</v>
      </c>
      <c r="K323" s="78">
        <v>1.0169999999999999</v>
      </c>
      <c r="L323" s="98">
        <v>259</v>
      </c>
      <c r="M323" s="99">
        <v>50.224755300027724</v>
      </c>
      <c r="N323" s="99">
        <v>1786.0195974082992</v>
      </c>
      <c r="O323" s="99">
        <v>110.02764689551746</v>
      </c>
      <c r="P323" s="99">
        <v>17.206310990184729</v>
      </c>
      <c r="Q323" s="100">
        <v>5.537076829288563</v>
      </c>
      <c r="R323" s="100">
        <v>2.4449847506129987</v>
      </c>
      <c r="S323" s="100">
        <v>0.34872144791643972</v>
      </c>
      <c r="T323" s="100">
        <v>0.12286650275174131</v>
      </c>
      <c r="U323" s="101">
        <v>8.1752064814068409E-2</v>
      </c>
      <c r="V323" s="99">
        <v>1.247881005314222</v>
      </c>
      <c r="W323" s="99">
        <v>0.24143404343696187</v>
      </c>
      <c r="X323" s="100">
        <v>1.0577248920727151</v>
      </c>
    </row>
    <row r="324" spans="1:24" x14ac:dyDescent="0.25">
      <c r="A324" s="63" t="s">
        <v>83</v>
      </c>
      <c r="B324" s="63"/>
      <c r="C324" s="63">
        <v>20</v>
      </c>
      <c r="D324" s="10" t="s">
        <v>37</v>
      </c>
      <c r="E324" s="15" t="s">
        <v>41</v>
      </c>
      <c r="H324" s="78">
        <v>0.66600000000000004</v>
      </c>
      <c r="I324" s="79">
        <v>8309.2153520000011</v>
      </c>
      <c r="J324" s="82">
        <f t="shared" si="10"/>
        <v>0.93974387604614351</v>
      </c>
      <c r="K324" s="78">
        <v>1.016</v>
      </c>
      <c r="L324" s="98">
        <v>310</v>
      </c>
      <c r="M324" s="99">
        <v>48.961017351683019</v>
      </c>
      <c r="N324" s="99">
        <v>181.06627182183615</v>
      </c>
      <c r="O324" s="99">
        <v>54.171379579000671</v>
      </c>
      <c r="P324" s="99">
        <v>4.7950423543899472</v>
      </c>
      <c r="Q324" s="100">
        <v>1.3731518988344329</v>
      </c>
      <c r="R324" s="100">
        <v>12.442278100516489</v>
      </c>
      <c r="S324" s="100">
        <v>0.10422687669582675</v>
      </c>
      <c r="T324" s="100">
        <v>8.0790231157774908E-2</v>
      </c>
      <c r="U324" s="101">
        <v>5.332108858808271E-2</v>
      </c>
      <c r="V324" s="99">
        <v>2.1262207072338621</v>
      </c>
      <c r="W324" s="99">
        <v>2.0613184446125392</v>
      </c>
      <c r="X324" s="100">
        <v>0.17255138581367926</v>
      </c>
    </row>
    <row r="325" spans="1:24" x14ac:dyDescent="0.25">
      <c r="A325" s="63" t="s">
        <v>82</v>
      </c>
      <c r="B325" s="63"/>
      <c r="C325" s="63">
        <v>45</v>
      </c>
      <c r="D325" s="10" t="s">
        <v>37</v>
      </c>
      <c r="E325" s="15" t="s">
        <v>36</v>
      </c>
      <c r="H325" s="78">
        <v>0.223</v>
      </c>
      <c r="I325" s="79">
        <v>1789.970372</v>
      </c>
      <c r="J325" s="82">
        <f t="shared" si="10"/>
        <v>0.20243953539923093</v>
      </c>
      <c r="K325" s="78">
        <v>1.0049999999999999</v>
      </c>
      <c r="L325" s="98">
        <v>104</v>
      </c>
      <c r="M325" s="99">
        <v>3.8624259443448987</v>
      </c>
      <c r="N325" s="99">
        <v>53.301331094425272</v>
      </c>
      <c r="O325" s="99">
        <v>17.869748330315971</v>
      </c>
      <c r="P325" s="99">
        <v>1.681683370306887</v>
      </c>
      <c r="Q325" s="100">
        <v>4.505429177685101E-2</v>
      </c>
      <c r="R325" s="100">
        <v>1.3397096924805685</v>
      </c>
      <c r="S325" s="100">
        <v>1.324079861241706E-2</v>
      </c>
      <c r="T325" s="100">
        <v>1.2173232585372423E-2</v>
      </c>
      <c r="U325" s="101">
        <v>2.9455469137947412E-2</v>
      </c>
      <c r="V325" s="99">
        <v>1.3205357172902421</v>
      </c>
      <c r="W325" s="99">
        <v>1.8548185584226489</v>
      </c>
      <c r="X325" s="100">
        <v>5.0315435194045043E-2</v>
      </c>
    </row>
    <row r="326" spans="1:24" x14ac:dyDescent="0.25">
      <c r="A326" s="63" t="s">
        <v>81</v>
      </c>
      <c r="B326" s="63"/>
      <c r="C326" s="63">
        <v>32</v>
      </c>
      <c r="D326" s="10" t="s">
        <v>37</v>
      </c>
      <c r="E326" s="15" t="s">
        <v>69</v>
      </c>
      <c r="H326" s="78">
        <v>0.76100000000000001</v>
      </c>
      <c r="I326" s="79">
        <v>19174.632488000003</v>
      </c>
      <c r="J326" s="82">
        <f t="shared" si="10"/>
        <v>2.1685854431124185</v>
      </c>
      <c r="K326" s="78">
        <v>1.028</v>
      </c>
      <c r="L326" s="98">
        <v>159</v>
      </c>
      <c r="M326" s="99">
        <v>61.680154347640823</v>
      </c>
      <c r="N326" s="99">
        <v>535.68783814795825</v>
      </c>
      <c r="O326" s="99">
        <v>336.73483975021446</v>
      </c>
      <c r="P326" s="99">
        <v>30.029037581664625</v>
      </c>
      <c r="Q326" s="100">
        <v>8.568990645850004</v>
      </c>
      <c r="R326" s="100">
        <v>20.850793774275687</v>
      </c>
      <c r="S326" s="100">
        <v>0.77936633087160978</v>
      </c>
      <c r="T326" s="100">
        <v>0.14874240457942633</v>
      </c>
      <c r="U326" s="101">
        <v>0.18154351158667342</v>
      </c>
      <c r="V326" s="99">
        <v>1.3524043073838821</v>
      </c>
      <c r="W326" s="99">
        <v>0.90090337113476182</v>
      </c>
      <c r="X326" s="100">
        <v>0.61868726152306031</v>
      </c>
    </row>
    <row r="327" spans="1:24" x14ac:dyDescent="0.25">
      <c r="A327" s="63" t="s">
        <v>80</v>
      </c>
      <c r="B327" s="63"/>
      <c r="C327" s="63">
        <v>24</v>
      </c>
      <c r="D327" s="10" t="s">
        <v>37</v>
      </c>
      <c r="E327" s="15" t="s">
        <v>69</v>
      </c>
      <c r="H327" s="78">
        <v>0.68799999999999994</v>
      </c>
      <c r="I327" s="79">
        <v>12096.413312000001</v>
      </c>
      <c r="J327" s="82">
        <f t="shared" si="10"/>
        <v>1.3680630300836916</v>
      </c>
      <c r="K327" s="78">
        <v>1.0209999999999999</v>
      </c>
      <c r="L327" s="98">
        <v>210</v>
      </c>
      <c r="M327" s="99">
        <v>44.858230251215716</v>
      </c>
      <c r="N327" s="99">
        <v>464.03500668983986</v>
      </c>
      <c r="O327" s="99">
        <v>205.23925306388713</v>
      </c>
      <c r="P327" s="99">
        <v>8.9236137394313371</v>
      </c>
      <c r="Q327" s="100">
        <v>2.9565384946142781</v>
      </c>
      <c r="R327" s="100">
        <v>13.820729635013462</v>
      </c>
      <c r="S327" s="100">
        <v>9.2604463945453103E-2</v>
      </c>
      <c r="T327" s="100">
        <v>0.11789261949107439</v>
      </c>
      <c r="U327" s="101">
        <v>8.4512661211638335E-2</v>
      </c>
      <c r="V327" s="99">
        <v>0.99597516269402619</v>
      </c>
      <c r="W327" s="99">
        <v>0.82094746471817492</v>
      </c>
      <c r="X327" s="100">
        <v>0.33688578389433516</v>
      </c>
    </row>
    <row r="328" spans="1:24" x14ac:dyDescent="0.25">
      <c r="A328" s="63" t="s">
        <v>79</v>
      </c>
      <c r="B328" s="63"/>
      <c r="C328" s="63">
        <v>35</v>
      </c>
      <c r="D328" s="10" t="s">
        <v>37</v>
      </c>
      <c r="E328" s="15" t="s">
        <v>69</v>
      </c>
      <c r="H328" s="78">
        <v>0.90900000000000003</v>
      </c>
      <c r="I328" s="79">
        <v>27885.806316000002</v>
      </c>
      <c r="J328" s="82">
        <f t="shared" si="10"/>
        <v>3.1537894498982131</v>
      </c>
      <c r="K328" s="78">
        <v>1.0309999999999999</v>
      </c>
      <c r="L328" s="98">
        <v>381</v>
      </c>
      <c r="M328" s="99">
        <v>287.20238550733842</v>
      </c>
      <c r="N328" s="99">
        <v>1833.7704039891992</v>
      </c>
      <c r="O328" s="99">
        <v>576.76976021530447</v>
      </c>
      <c r="P328" s="99">
        <v>24.284693087621228</v>
      </c>
      <c r="Q328" s="100">
        <v>7.5491164535572528</v>
      </c>
      <c r="R328" s="100">
        <v>63.387498941534886</v>
      </c>
      <c r="S328" s="100">
        <v>0.21730342449349677</v>
      </c>
      <c r="T328" s="100">
        <v>0.46995507779648332</v>
      </c>
      <c r="U328" s="101">
        <v>9.9327915196982725E-2</v>
      </c>
      <c r="V328" s="99">
        <v>1.7219979127615321</v>
      </c>
      <c r="W328" s="99">
        <v>3.4916646956028483</v>
      </c>
      <c r="X328" s="100">
        <v>0.51819540374922823</v>
      </c>
    </row>
    <row r="329" spans="1:24" x14ac:dyDescent="0.25">
      <c r="A329" s="63" t="s">
        <v>78</v>
      </c>
      <c r="B329" s="63"/>
      <c r="C329" s="63">
        <v>20</v>
      </c>
      <c r="D329" s="10" t="s">
        <v>44</v>
      </c>
      <c r="E329" s="15" t="s">
        <v>69</v>
      </c>
      <c r="H329" s="78">
        <v>0.95199999999999996</v>
      </c>
      <c r="I329" s="79">
        <v>21397.955644000001</v>
      </c>
      <c r="J329" s="82">
        <f t="shared" si="10"/>
        <v>2.4200356982583129</v>
      </c>
      <c r="K329" s="78">
        <v>1.0269999999999999</v>
      </c>
      <c r="L329" s="98">
        <v>587</v>
      </c>
      <c r="M329" s="99">
        <v>281.57405944252741</v>
      </c>
      <c r="N329" s="99">
        <v>909.10836330241227</v>
      </c>
      <c r="O329" s="99">
        <v>430.01009960279248</v>
      </c>
      <c r="P329" s="99">
        <v>20.474572158004925</v>
      </c>
      <c r="Q329" s="100">
        <v>5.2143334820860234</v>
      </c>
      <c r="R329" s="100">
        <v>14.34537460456929</v>
      </c>
      <c r="S329" s="100">
        <v>0.27348570262420074</v>
      </c>
      <c r="T329" s="100">
        <v>1.2355147877775726E-2</v>
      </c>
      <c r="U329" s="101">
        <v>7.3076564724834911E-2</v>
      </c>
      <c r="V329" s="99">
        <v>0.78609955453464297</v>
      </c>
      <c r="W329" s="99">
        <v>10.01107449498762</v>
      </c>
      <c r="X329" s="100">
        <v>0.29866368466541426</v>
      </c>
    </row>
    <row r="330" spans="1:24" x14ac:dyDescent="0.25">
      <c r="A330" s="63" t="s">
        <v>77</v>
      </c>
      <c r="B330" s="63"/>
      <c r="C330" s="63">
        <v>69</v>
      </c>
      <c r="D330" s="10" t="s">
        <v>37</v>
      </c>
      <c r="E330" s="15" t="s">
        <v>69</v>
      </c>
      <c r="H330" s="78">
        <v>0.65700000000000003</v>
      </c>
      <c r="I330" s="79">
        <v>13453.013228</v>
      </c>
      <c r="J330" s="82">
        <f t="shared" si="10"/>
        <v>1.5214898470934175</v>
      </c>
      <c r="K330" s="78">
        <v>1.0209999999999999</v>
      </c>
      <c r="L330" s="98">
        <v>231</v>
      </c>
      <c r="M330" s="99">
        <v>268.41435247513243</v>
      </c>
      <c r="N330" s="99">
        <v>2015.5334202224794</v>
      </c>
      <c r="O330" s="99">
        <v>90.634466039727187</v>
      </c>
      <c r="P330" s="99">
        <v>12.810370984148626</v>
      </c>
      <c r="Q330" s="100">
        <v>10.357381534495364</v>
      </c>
      <c r="R330" s="100">
        <v>7.1626714593211593</v>
      </c>
      <c r="S330" s="100">
        <v>6.3614878487764856E-2</v>
      </c>
      <c r="T330" s="100">
        <v>0.10736598497314633</v>
      </c>
      <c r="U330" s="101">
        <v>0.30218094715145538</v>
      </c>
      <c r="V330" s="99">
        <v>1.0940747319547721</v>
      </c>
      <c r="W330" s="99">
        <v>2.6431968188614583</v>
      </c>
      <c r="X330" s="100">
        <v>0.52628319532582635</v>
      </c>
    </row>
    <row r="331" spans="1:24" x14ac:dyDescent="0.25">
      <c r="A331" s="63" t="s">
        <v>76</v>
      </c>
      <c r="B331" s="63"/>
      <c r="C331" s="63">
        <v>23</v>
      </c>
      <c r="D331" s="10" t="s">
        <v>37</v>
      </c>
      <c r="E331" s="15" t="s">
        <v>69</v>
      </c>
      <c r="H331" s="78">
        <v>0.56200000000000006</v>
      </c>
      <c r="I331" s="79">
        <v>11016.150460000001</v>
      </c>
      <c r="J331" s="82">
        <f t="shared" si="10"/>
        <v>1.2458889911784665</v>
      </c>
      <c r="K331" s="78">
        <v>1.016</v>
      </c>
      <c r="L331" s="98">
        <v>154</v>
      </c>
      <c r="M331" s="99">
        <v>19.160780036216821</v>
      </c>
      <c r="N331" s="99">
        <v>485.91160463274616</v>
      </c>
      <c r="O331" s="99">
        <v>396.40446593721242</v>
      </c>
      <c r="P331" s="99">
        <v>5.2229858440405668</v>
      </c>
      <c r="Q331" s="100">
        <v>7.5306205317145434</v>
      </c>
      <c r="R331" s="100">
        <v>13.387244437213488</v>
      </c>
      <c r="S331" s="100">
        <v>0.16199090481425374</v>
      </c>
      <c r="T331" s="100">
        <v>6.5354594573046126E-2</v>
      </c>
      <c r="U331" s="101">
        <v>0.37521644403653243</v>
      </c>
      <c r="V331" s="99">
        <v>1.296566985598822</v>
      </c>
      <c r="W331" s="99">
        <v>0.66471333302902491</v>
      </c>
      <c r="X331" s="100">
        <v>1.8933298538175354</v>
      </c>
    </row>
    <row r="332" spans="1:24" x14ac:dyDescent="0.25">
      <c r="A332" s="63" t="s">
        <v>75</v>
      </c>
      <c r="B332" s="63"/>
      <c r="C332" s="63">
        <v>76</v>
      </c>
      <c r="D332" s="10" t="s">
        <v>44</v>
      </c>
      <c r="E332" s="15" t="s">
        <v>69</v>
      </c>
      <c r="H332" s="78">
        <v>0.82</v>
      </c>
      <c r="I332" s="79">
        <v>21818.761308000001</v>
      </c>
      <c r="J332" s="82">
        <f t="shared" si="10"/>
        <v>2.4676273815878762</v>
      </c>
      <c r="K332" s="78">
        <v>1.0229999999999999</v>
      </c>
      <c r="L332" s="98">
        <v>311</v>
      </c>
      <c r="M332" s="99">
        <v>62.884073444716513</v>
      </c>
      <c r="N332" s="99">
        <v>1438.4155413018693</v>
      </c>
      <c r="O332" s="99">
        <v>218.19936644764147</v>
      </c>
      <c r="P332" s="99">
        <v>19.416852631241326</v>
      </c>
      <c r="Q332" s="100">
        <v>2.086095874128123</v>
      </c>
      <c r="R332" s="100">
        <v>10.94840344116639</v>
      </c>
      <c r="S332" s="100">
        <v>0.13966329465543575</v>
      </c>
      <c r="T332" s="100">
        <v>0.24865500553435033</v>
      </c>
      <c r="U332" s="101">
        <v>5.6288577130596713E-2</v>
      </c>
      <c r="V332" s="99">
        <v>1.204893095927122</v>
      </c>
      <c r="W332" s="99">
        <v>0.42816027217723485</v>
      </c>
      <c r="X332" s="100">
        <v>0.16763190157344826</v>
      </c>
    </row>
    <row r="333" spans="1:24" x14ac:dyDescent="0.25">
      <c r="A333" s="63" t="s">
        <v>74</v>
      </c>
      <c r="B333" s="63"/>
      <c r="C333" s="63">
        <v>30</v>
      </c>
      <c r="D333" s="10" t="s">
        <v>37</v>
      </c>
      <c r="E333" s="15" t="s">
        <v>69</v>
      </c>
      <c r="H333" s="78">
        <v>0.63500000000000001</v>
      </c>
      <c r="I333" s="79">
        <v>19677.073956</v>
      </c>
      <c r="J333" s="82">
        <f t="shared" si="10"/>
        <v>2.2254098570459173</v>
      </c>
      <c r="K333" s="78">
        <v>1.022</v>
      </c>
      <c r="L333" s="98">
        <v>188</v>
      </c>
      <c r="M333" s="99">
        <v>28.961162569706417</v>
      </c>
      <c r="N333" s="99">
        <v>1386.3078563979991</v>
      </c>
      <c r="O333" s="99">
        <v>129.27793189246748</v>
      </c>
      <c r="P333" s="99">
        <v>12.860077790079927</v>
      </c>
      <c r="Q333" s="100">
        <v>5.7907928301272342</v>
      </c>
      <c r="R333" s="100">
        <v>32.302111148120986</v>
      </c>
      <c r="S333" s="100">
        <v>0.12753573443523275</v>
      </c>
      <c r="T333" s="100">
        <v>0.21551525033443431</v>
      </c>
      <c r="U333" s="101">
        <v>0.19356408419192142</v>
      </c>
      <c r="V333" s="99">
        <v>2.0377940855269721</v>
      </c>
      <c r="W333" s="99">
        <v>3.4771921125038485</v>
      </c>
      <c r="X333" s="100">
        <v>0.56702092480994926</v>
      </c>
    </row>
    <row r="334" spans="1:24" x14ac:dyDescent="0.25">
      <c r="A334" s="63" t="s">
        <v>73</v>
      </c>
      <c r="B334" s="63"/>
      <c r="C334" s="63">
        <v>72</v>
      </c>
      <c r="D334" s="10" t="s">
        <v>37</v>
      </c>
      <c r="E334" s="15" t="s">
        <v>69</v>
      </c>
      <c r="H334" s="78">
        <v>0.751</v>
      </c>
      <c r="I334" s="79">
        <v>23533.3606</v>
      </c>
      <c r="J334" s="82">
        <f t="shared" si="10"/>
        <v>2.6615427052703007</v>
      </c>
      <c r="K334" s="78">
        <v>1.026</v>
      </c>
      <c r="L334" s="98">
        <v>394</v>
      </c>
      <c r="M334" s="99">
        <v>52.13232050229692</v>
      </c>
      <c r="N334" s="99">
        <v>1849.4546273593191</v>
      </c>
      <c r="O334" s="99">
        <v>242.51683041742046</v>
      </c>
      <c r="P334" s="99">
        <v>24.452670409680124</v>
      </c>
      <c r="Q334" s="100">
        <v>9.8636632531500137</v>
      </c>
      <c r="R334" s="100">
        <v>19.857519952191389</v>
      </c>
      <c r="S334" s="100">
        <v>0.12618503939614475</v>
      </c>
      <c r="T334" s="100">
        <v>2.0585805476242203</v>
      </c>
      <c r="U334" s="101">
        <v>7.1060886978339705E-2</v>
      </c>
      <c r="V334" s="99">
        <v>1.9552452181329119</v>
      </c>
      <c r="W334" s="99">
        <v>3.3175590523664589</v>
      </c>
      <c r="X334" s="100">
        <v>0.41976984071216028</v>
      </c>
    </row>
    <row r="335" spans="1:24" x14ac:dyDescent="0.25">
      <c r="A335" s="63" t="s">
        <v>72</v>
      </c>
      <c r="B335" s="63"/>
      <c r="C335" s="63">
        <v>84</v>
      </c>
      <c r="D335" s="10" t="s">
        <v>44</v>
      </c>
      <c r="E335" s="15" t="s">
        <v>69</v>
      </c>
      <c r="H335" s="78">
        <v>5.0999999999999997E-2</v>
      </c>
      <c r="I335" s="79">
        <v>100.49182800000001</v>
      </c>
      <c r="J335" s="82">
        <f t="shared" si="10"/>
        <v>1.1365282515268041E-2</v>
      </c>
      <c r="K335" s="78">
        <v>1.002</v>
      </c>
      <c r="L335" s="98">
        <v>28</v>
      </c>
      <c r="M335" s="99">
        <v>2.159979187743259</v>
      </c>
      <c r="N335" s="99">
        <v>502.92484320193819</v>
      </c>
      <c r="O335" s="99">
        <v>6.2013105168510414</v>
      </c>
      <c r="P335" s="99">
        <v>1.365150406799847</v>
      </c>
      <c r="Q335" s="100">
        <v>0.80011278931602492</v>
      </c>
      <c r="R335" s="100">
        <v>0.42095726181802973</v>
      </c>
      <c r="S335" s="100">
        <v>0.01</v>
      </c>
      <c r="T335" s="100">
        <v>5.1542226345184031E-2</v>
      </c>
      <c r="U335" s="101">
        <v>0.27241058092421744</v>
      </c>
      <c r="V335" s="99">
        <v>0.10339900477914604</v>
      </c>
      <c r="W335" s="99">
        <v>5.1669829333600692</v>
      </c>
      <c r="X335" s="100">
        <v>5.4240396882298449E-3</v>
      </c>
    </row>
    <row r="336" spans="1:24" x14ac:dyDescent="0.25">
      <c r="A336" s="63" t="s">
        <v>71</v>
      </c>
      <c r="B336" s="63"/>
      <c r="C336" s="63">
        <v>34</v>
      </c>
      <c r="D336" s="10" t="s">
        <v>44</v>
      </c>
      <c r="E336" s="15" t="s">
        <v>69</v>
      </c>
      <c r="H336" s="78">
        <v>0.64600000000000002</v>
      </c>
      <c r="I336" s="79">
        <v>16291.843308</v>
      </c>
      <c r="J336" s="82">
        <f t="shared" si="10"/>
        <v>1.8425518330694413</v>
      </c>
      <c r="K336" s="78">
        <v>1.02</v>
      </c>
      <c r="L336" s="98">
        <v>223</v>
      </c>
      <c r="M336" s="99">
        <v>58.840955934442519</v>
      </c>
      <c r="N336" s="99">
        <v>1385.2239418549093</v>
      </c>
      <c r="O336" s="99">
        <v>264.55972331793549</v>
      </c>
      <c r="P336" s="99">
        <v>9.9105985597521276</v>
      </c>
      <c r="Q336" s="100">
        <v>1.5299087435366829</v>
      </c>
      <c r="R336" s="100">
        <v>21.007504637321787</v>
      </c>
      <c r="S336" s="100">
        <v>0.12416267063455474</v>
      </c>
      <c r="T336" s="100">
        <v>0.41646026882280029</v>
      </c>
      <c r="U336" s="101">
        <v>0.18090717867990541</v>
      </c>
      <c r="V336" s="99">
        <v>1.5152245039475321</v>
      </c>
      <c r="W336" s="99">
        <v>6.4368987482396385</v>
      </c>
      <c r="X336" s="100">
        <v>0.65168233261261221</v>
      </c>
    </row>
    <row r="337" spans="1:24" x14ac:dyDescent="0.25">
      <c r="A337" s="63" t="s">
        <v>70</v>
      </c>
      <c r="B337" s="63"/>
      <c r="C337" s="63">
        <v>30</v>
      </c>
      <c r="D337" s="10" t="s">
        <v>44</v>
      </c>
      <c r="E337" s="15" t="s">
        <v>69</v>
      </c>
      <c r="H337" s="78">
        <v>9.6000000000000002E-2</v>
      </c>
      <c r="I337" s="79">
        <v>1576.43076</v>
      </c>
      <c r="J337" s="82">
        <f t="shared" si="10"/>
        <v>0.17828893463017415</v>
      </c>
      <c r="K337" s="78">
        <v>1.002</v>
      </c>
      <c r="L337" s="98">
        <v>30</v>
      </c>
      <c r="M337" s="99">
        <v>2.7729974748904191</v>
      </c>
      <c r="N337" s="99">
        <v>112.67473703944718</v>
      </c>
      <c r="O337" s="99">
        <v>7.6660780209967418</v>
      </c>
      <c r="P337" s="99">
        <v>0.850240242379527</v>
      </c>
      <c r="Q337" s="100">
        <v>1.1934278908574329</v>
      </c>
      <c r="R337" s="100">
        <v>0.49744377518462274</v>
      </c>
      <c r="S337" s="100">
        <v>0.01</v>
      </c>
      <c r="T337" s="100">
        <v>0.01</v>
      </c>
      <c r="U337" s="101">
        <v>2.035474120681921E-2</v>
      </c>
      <c r="V337" s="99">
        <v>0.1</v>
      </c>
      <c r="W337" s="99">
        <v>0.1</v>
      </c>
      <c r="X337" s="100">
        <v>5.2340109383137948E-2</v>
      </c>
    </row>
    <row r="338" spans="1:24" x14ac:dyDescent="0.25">
      <c r="A338" s="63" t="s">
        <v>68</v>
      </c>
      <c r="B338" s="63"/>
      <c r="C338" s="63">
        <v>38</v>
      </c>
      <c r="D338" s="10" t="s">
        <v>37</v>
      </c>
      <c r="E338" s="15" t="s">
        <v>36</v>
      </c>
      <c r="H338" s="78">
        <v>0.94199999999999995</v>
      </c>
      <c r="I338" s="79">
        <v>32081.236312000001</v>
      </c>
      <c r="J338" s="82">
        <f t="shared" si="10"/>
        <v>3.628278252883963</v>
      </c>
      <c r="K338" s="78">
        <v>1.0209999999999999</v>
      </c>
      <c r="L338" s="98">
        <v>243</v>
      </c>
      <c r="M338" s="99">
        <v>143.12324718309341</v>
      </c>
      <c r="N338" s="99">
        <v>1914.8673028142694</v>
      </c>
      <c r="O338" s="99">
        <v>59.661154640062776</v>
      </c>
      <c r="P338" s="99">
        <v>32.404955725674526</v>
      </c>
      <c r="Q338" s="100">
        <v>10.621138827493365</v>
      </c>
      <c r="R338" s="100">
        <v>5.9842317281550086</v>
      </c>
      <c r="S338" s="100">
        <v>0.38716849482374671</v>
      </c>
      <c r="T338" s="100">
        <v>0.5446429339519353</v>
      </c>
      <c r="U338" s="101">
        <v>0.11215045055257342</v>
      </c>
      <c r="V338" s="99">
        <v>8.2158439522070825</v>
      </c>
      <c r="W338" s="99">
        <v>2.0056751652311489</v>
      </c>
      <c r="X338" s="100">
        <v>0.63750680311172714</v>
      </c>
    </row>
    <row r="339" spans="1:24" x14ac:dyDescent="0.25">
      <c r="A339" s="63" t="s">
        <v>67</v>
      </c>
      <c r="B339" s="63"/>
      <c r="C339" s="63">
        <v>30</v>
      </c>
      <c r="D339" s="10" t="s">
        <v>37</v>
      </c>
      <c r="E339" s="15" t="s">
        <v>36</v>
      </c>
      <c r="H339" s="78">
        <v>0.27500000000000002</v>
      </c>
      <c r="I339" s="79">
        <v>6148.6984840000005</v>
      </c>
      <c r="J339" s="82">
        <f t="shared" si="10"/>
        <v>0.69539679755711381</v>
      </c>
      <c r="K339" s="78">
        <v>1.0089999999999999</v>
      </c>
      <c r="L339" s="98">
        <v>105</v>
      </c>
      <c r="M339" s="99">
        <v>25.400191442389321</v>
      </c>
      <c r="N339" s="99">
        <v>92.248606057751374</v>
      </c>
      <c r="O339" s="99">
        <v>33.533449592462567</v>
      </c>
      <c r="P339" s="99">
        <v>5.1659094627134277</v>
      </c>
      <c r="Q339" s="100">
        <v>3.536648875804703</v>
      </c>
      <c r="R339" s="100">
        <v>6.529792778627189</v>
      </c>
      <c r="S339" s="100">
        <v>3.7081300644698056E-2</v>
      </c>
      <c r="T339" s="100">
        <v>4.7045387723810526E-2</v>
      </c>
      <c r="U339" s="101">
        <v>3.929653617282991E-2</v>
      </c>
      <c r="V339" s="99">
        <v>2.9214069977694521</v>
      </c>
      <c r="W339" s="99">
        <v>0.5236352104385068</v>
      </c>
      <c r="X339" s="100">
        <v>0.15146342947111324</v>
      </c>
    </row>
    <row r="340" spans="1:24" x14ac:dyDescent="0.25">
      <c r="A340" s="63" t="s">
        <v>65</v>
      </c>
      <c r="B340" s="63"/>
      <c r="C340" s="63">
        <v>36</v>
      </c>
      <c r="D340" s="10" t="s">
        <v>37</v>
      </c>
      <c r="E340" s="15" t="s">
        <v>36</v>
      </c>
      <c r="H340" s="78">
        <v>0.59599999999999997</v>
      </c>
      <c r="I340" s="79">
        <v>19482.381531999999</v>
      </c>
      <c r="J340" s="82">
        <f t="shared" si="10"/>
        <v>2.203390808866772</v>
      </c>
      <c r="K340" s="78">
        <v>1.0209999999999999</v>
      </c>
      <c r="L340" s="98">
        <v>271</v>
      </c>
      <c r="M340" s="99">
        <v>56.66377575069432</v>
      </c>
      <c r="N340" s="99">
        <v>142.06109902910617</v>
      </c>
      <c r="O340" s="99">
        <v>36.782245991236373</v>
      </c>
      <c r="P340" s="99">
        <v>17.111300632846728</v>
      </c>
      <c r="Q340" s="100">
        <v>3.4608709315179631</v>
      </c>
      <c r="R340" s="100">
        <v>2.9927127918281187</v>
      </c>
      <c r="S340" s="100">
        <v>0.80695078771147177</v>
      </c>
      <c r="T340" s="100">
        <v>5.3107232055803227E-2</v>
      </c>
      <c r="U340" s="101">
        <v>8.0354438549546603E-2</v>
      </c>
      <c r="V340" s="99">
        <v>8.0803751087576128</v>
      </c>
      <c r="W340" s="99">
        <v>0.4651799661010298</v>
      </c>
      <c r="X340" s="100">
        <v>0.65792396707611511</v>
      </c>
    </row>
    <row r="341" spans="1:24" x14ac:dyDescent="0.25">
      <c r="A341" s="63" t="s">
        <v>64</v>
      </c>
      <c r="B341" s="63"/>
      <c r="C341" s="63">
        <v>27</v>
      </c>
      <c r="D341" s="10" t="s">
        <v>44</v>
      </c>
      <c r="E341" s="15" t="s">
        <v>36</v>
      </c>
      <c r="H341" s="78">
        <v>0.91</v>
      </c>
      <c r="I341" s="79">
        <v>46011.579096000001</v>
      </c>
      <c r="J341" s="82">
        <f t="shared" si="10"/>
        <v>5.2037524424338377</v>
      </c>
      <c r="K341" s="78">
        <v>1.03</v>
      </c>
      <c r="L341" s="98">
        <v>478</v>
      </c>
      <c r="M341" s="99">
        <v>123.31415310495041</v>
      </c>
      <c r="N341" s="99">
        <v>2988.0745635959593</v>
      </c>
      <c r="O341" s="99">
        <v>102.40638699820947</v>
      </c>
      <c r="P341" s="99">
        <v>23.037849293401727</v>
      </c>
      <c r="Q341" s="100">
        <v>7.2438481212263142</v>
      </c>
      <c r="R341" s="100">
        <v>6.1891367124761585</v>
      </c>
      <c r="S341" s="100">
        <v>8.7722457111606061E-2</v>
      </c>
      <c r="T341" s="100">
        <v>0.12525438001367234</v>
      </c>
      <c r="U341" s="101">
        <v>6.1486741885021221E-2</v>
      </c>
      <c r="V341" s="99">
        <v>11.372625778031722</v>
      </c>
      <c r="W341" s="99">
        <v>0.62268918953434982</v>
      </c>
      <c r="X341" s="100">
        <v>0.48534781513982328</v>
      </c>
    </row>
    <row r="342" spans="1:24" x14ac:dyDescent="0.25">
      <c r="A342" s="63" t="s">
        <v>63</v>
      </c>
      <c r="B342" s="63"/>
      <c r="C342" s="63">
        <v>29</v>
      </c>
      <c r="D342" s="10" t="s">
        <v>37</v>
      </c>
      <c r="E342" s="15" t="s">
        <v>36</v>
      </c>
      <c r="H342" s="78">
        <v>0.75800000000000001</v>
      </c>
      <c r="I342" s="79">
        <v>19293.962668000004</v>
      </c>
      <c r="J342" s="82">
        <f t="shared" si="10"/>
        <v>2.1820812788961779</v>
      </c>
      <c r="K342" s="78">
        <v>1.022</v>
      </c>
      <c r="L342" s="98">
        <v>509</v>
      </c>
      <c r="M342" s="99">
        <v>59.99402855644572</v>
      </c>
      <c r="N342" s="99">
        <v>899.18246211027622</v>
      </c>
      <c r="O342" s="99">
        <v>58.939057562371275</v>
      </c>
      <c r="P342" s="99">
        <v>12.311188869984328</v>
      </c>
      <c r="Q342" s="100">
        <v>4.7090701964059027</v>
      </c>
      <c r="R342" s="100">
        <v>15.061582299778788</v>
      </c>
      <c r="S342" s="100">
        <v>0.26969855612633076</v>
      </c>
      <c r="T342" s="100">
        <v>8.0365579810454821E-2</v>
      </c>
      <c r="U342" s="101">
        <v>9.1389891846891808E-2</v>
      </c>
      <c r="V342" s="99">
        <v>6.8163878949879919</v>
      </c>
      <c r="W342" s="99">
        <v>5.3265184971102384</v>
      </c>
      <c r="X342" s="100">
        <v>0.51548460054758827</v>
      </c>
    </row>
    <row r="343" spans="1:24" x14ac:dyDescent="0.25">
      <c r="A343" s="63" t="s">
        <v>62</v>
      </c>
      <c r="B343" s="63"/>
      <c r="C343" s="63">
        <v>42</v>
      </c>
      <c r="D343" s="10" t="s">
        <v>37</v>
      </c>
      <c r="E343" s="15" t="s">
        <v>36</v>
      </c>
      <c r="H343" s="78">
        <v>0.68400000000000005</v>
      </c>
      <c r="I343" s="79">
        <v>10670.715876</v>
      </c>
      <c r="J343" s="82">
        <f t="shared" si="10"/>
        <v>1.206821519565709</v>
      </c>
      <c r="K343" s="78">
        <v>1.018</v>
      </c>
      <c r="L343" s="98">
        <v>240</v>
      </c>
      <c r="M343" s="99">
        <v>35.490052590239017</v>
      </c>
      <c r="N343" s="99">
        <v>890.07876114404428</v>
      </c>
      <c r="O343" s="99">
        <v>41.409783864494571</v>
      </c>
      <c r="P343" s="99">
        <v>6.3138734649846562</v>
      </c>
      <c r="Q343" s="100">
        <v>3.8805743741551728</v>
      </c>
      <c r="R343" s="100">
        <v>3.1345497183755491</v>
      </c>
      <c r="S343" s="100">
        <v>0.24490087776269776</v>
      </c>
      <c r="T343" s="100">
        <v>0.11229160613673331</v>
      </c>
      <c r="U343" s="101">
        <v>9.0186459545027214E-2</v>
      </c>
      <c r="V343" s="99">
        <v>2.5250505789721025</v>
      </c>
      <c r="W343" s="99">
        <v>1.2426990842209789</v>
      </c>
      <c r="X343" s="100">
        <v>0.36925681218622725</v>
      </c>
    </row>
    <row r="344" spans="1:24" x14ac:dyDescent="0.25">
      <c r="A344" s="63" t="s">
        <v>61</v>
      </c>
      <c r="B344" s="63"/>
      <c r="C344" s="63">
        <v>80</v>
      </c>
      <c r="D344" s="10" t="s">
        <v>37</v>
      </c>
      <c r="E344" s="15" t="s">
        <v>36</v>
      </c>
      <c r="H344" s="78">
        <v>1.105</v>
      </c>
      <c r="I344" s="79">
        <v>144.450928</v>
      </c>
      <c r="J344" s="82">
        <f t="shared" ref="J344:J363" si="11">(I344/88.42)/100</f>
        <v>1.6336906582221217E-2</v>
      </c>
      <c r="K344" s="78">
        <v>1.026</v>
      </c>
      <c r="L344" s="98">
        <v>586</v>
      </c>
      <c r="M344" s="99">
        <v>32.135015446940216</v>
      </c>
      <c r="N344" s="99">
        <v>604.87832072234721</v>
      </c>
      <c r="O344" s="99">
        <v>131.04547286668446</v>
      </c>
      <c r="P344" s="99">
        <v>16.242901639287627</v>
      </c>
      <c r="Q344" s="100">
        <v>1.043730103983677</v>
      </c>
      <c r="R344" s="100">
        <v>4.4651126501555787</v>
      </c>
      <c r="S344" s="100">
        <v>3.0732152149000061E-2</v>
      </c>
      <c r="T344" s="100">
        <v>0.54058864927704031</v>
      </c>
      <c r="U344" s="101">
        <v>0.11668862531241642</v>
      </c>
      <c r="V344" s="99">
        <v>13.654002824698622</v>
      </c>
      <c r="W344" s="99">
        <v>0.17142688702014486</v>
      </c>
      <c r="X344" s="100">
        <v>0.26357629622663126</v>
      </c>
    </row>
    <row r="345" spans="1:24" x14ac:dyDescent="0.25">
      <c r="A345" s="63" t="s">
        <v>60</v>
      </c>
      <c r="B345" s="63"/>
      <c r="C345" s="63">
        <v>80</v>
      </c>
      <c r="D345" s="10" t="s">
        <v>37</v>
      </c>
      <c r="E345" s="15" t="s">
        <v>36</v>
      </c>
      <c r="H345" s="78">
        <v>0.18</v>
      </c>
      <c r="I345" s="79">
        <v>2732.0558560000004</v>
      </c>
      <c r="J345" s="82">
        <f t="shared" si="11"/>
        <v>0.30898618593078492</v>
      </c>
      <c r="K345" s="78">
        <v>1.006</v>
      </c>
      <c r="L345" s="98">
        <v>29</v>
      </c>
      <c r="M345" s="99">
        <v>6.8535727373379087</v>
      </c>
      <c r="N345" s="99">
        <v>229.74169207107116</v>
      </c>
      <c r="O345" s="99">
        <v>11.653469809127973</v>
      </c>
      <c r="P345" s="99">
        <v>2.5364855422680166</v>
      </c>
      <c r="Q345" s="100">
        <v>0.78631706763786191</v>
      </c>
      <c r="R345" s="100">
        <v>0.44448768620655671</v>
      </c>
      <c r="S345" s="100">
        <v>1.5076467148949059E-2</v>
      </c>
      <c r="T345" s="100">
        <v>0.01</v>
      </c>
      <c r="U345" s="101">
        <v>5.1240360382367213E-2</v>
      </c>
      <c r="V345" s="99">
        <v>0.71607150670277697</v>
      </c>
      <c r="W345" s="99">
        <v>0.49832571299630785</v>
      </c>
      <c r="X345" s="100">
        <v>0.17143767498852724</v>
      </c>
    </row>
    <row r="346" spans="1:24" x14ac:dyDescent="0.25">
      <c r="A346" s="63" t="s">
        <v>59</v>
      </c>
      <c r="B346" s="63"/>
      <c r="C346" s="63">
        <v>19</v>
      </c>
      <c r="D346" s="10" t="s">
        <v>44</v>
      </c>
      <c r="E346" s="15" t="s">
        <v>36</v>
      </c>
      <c r="H346" s="78">
        <v>0.78800000000000003</v>
      </c>
      <c r="I346" s="79">
        <v>16461.414983999999</v>
      </c>
      <c r="J346" s="82">
        <f t="shared" si="11"/>
        <v>1.8617298104501243</v>
      </c>
      <c r="K346" s="78">
        <v>1.022</v>
      </c>
      <c r="L346" s="98">
        <v>305</v>
      </c>
      <c r="M346" s="99">
        <v>62.452481974850514</v>
      </c>
      <c r="N346" s="99">
        <v>740.30944258622117</v>
      </c>
      <c r="O346" s="99">
        <v>166.57079359305851</v>
      </c>
      <c r="P346" s="99">
        <v>11.711520546624229</v>
      </c>
      <c r="Q346" s="100">
        <v>4.276187964497983</v>
      </c>
      <c r="R346" s="100">
        <v>4.1877674932000488</v>
      </c>
      <c r="S346" s="100">
        <v>7.1574027018942055E-2</v>
      </c>
      <c r="T346" s="100">
        <v>0.17248284708710832</v>
      </c>
      <c r="U346" s="101">
        <v>0.1491027744152234</v>
      </c>
      <c r="V346" s="99">
        <v>5.2931797202992525</v>
      </c>
      <c r="W346" s="99">
        <v>0.61654296725477487</v>
      </c>
      <c r="X346" s="100">
        <v>6.0806170833666046E-2</v>
      </c>
    </row>
    <row r="347" spans="1:24" x14ac:dyDescent="0.25">
      <c r="A347" s="63" t="s">
        <v>58</v>
      </c>
      <c r="B347" s="63"/>
      <c r="C347" s="63">
        <v>58</v>
      </c>
      <c r="D347" s="10" t="s">
        <v>37</v>
      </c>
      <c r="E347" s="15" t="s">
        <v>36</v>
      </c>
      <c r="H347" s="78">
        <v>0.21199999999999999</v>
      </c>
      <c r="I347" s="79">
        <v>3655.3029880000004</v>
      </c>
      <c r="J347" s="82">
        <f t="shared" si="11"/>
        <v>0.41340228319384759</v>
      </c>
      <c r="K347" s="78">
        <v>1.006</v>
      </c>
      <c r="L347" s="98">
        <v>81</v>
      </c>
      <c r="M347" s="99">
        <v>13.958306210377319</v>
      </c>
      <c r="N347" s="99">
        <v>68.223598110466568</v>
      </c>
      <c r="O347" s="99">
        <v>10.023053376078572</v>
      </c>
      <c r="P347" s="99">
        <v>3.2232781359775267</v>
      </c>
      <c r="Q347" s="100">
        <v>0.27606295392769103</v>
      </c>
      <c r="R347" s="100">
        <v>0.76385328408150976</v>
      </c>
      <c r="S347" s="100">
        <v>3.446045024340446E-2</v>
      </c>
      <c r="T347" s="100">
        <v>0.01</v>
      </c>
      <c r="U347" s="101">
        <v>2.1534250553513809E-2</v>
      </c>
      <c r="V347" s="99">
        <v>1.008770323009752</v>
      </c>
      <c r="W347" s="99">
        <v>1.685030781027399</v>
      </c>
      <c r="X347" s="100">
        <v>0.12689309603763724</v>
      </c>
    </row>
    <row r="348" spans="1:24" x14ac:dyDescent="0.25">
      <c r="A348" s="63" t="s">
        <v>57</v>
      </c>
      <c r="B348" s="63"/>
      <c r="C348" s="63">
        <v>76</v>
      </c>
      <c r="D348" s="10" t="s">
        <v>44</v>
      </c>
      <c r="E348" s="15" t="s">
        <v>36</v>
      </c>
      <c r="H348" s="78">
        <v>0.38100000000000001</v>
      </c>
      <c r="I348" s="79">
        <v>11625.366152000001</v>
      </c>
      <c r="J348" s="82">
        <f t="shared" si="11"/>
        <v>1.3147892051572043</v>
      </c>
      <c r="K348" s="78">
        <v>1.012</v>
      </c>
      <c r="L348" s="98">
        <v>82</v>
      </c>
      <c r="M348" s="99">
        <v>41.916445002991516</v>
      </c>
      <c r="N348" s="99">
        <v>904.82891998654327</v>
      </c>
      <c r="O348" s="99">
        <v>71.617734742388365</v>
      </c>
      <c r="P348" s="99">
        <v>7.4923303363799567</v>
      </c>
      <c r="Q348" s="100">
        <v>0.60923958139628409</v>
      </c>
      <c r="R348" s="100">
        <v>1.4313197654229786</v>
      </c>
      <c r="S348" s="100">
        <v>0.11294716167343775</v>
      </c>
      <c r="T348" s="100">
        <v>2.8083157949024325E-2</v>
      </c>
      <c r="U348" s="101">
        <v>4.7260735454020916E-2</v>
      </c>
      <c r="V348" s="99">
        <v>1.7295922652185822</v>
      </c>
      <c r="W348" s="99">
        <v>1.8681194746864092</v>
      </c>
      <c r="X348" s="100">
        <v>0.36418676348428525</v>
      </c>
    </row>
    <row r="349" spans="1:24" x14ac:dyDescent="0.25">
      <c r="A349" s="63" t="s">
        <v>56</v>
      </c>
      <c r="B349" s="63"/>
      <c r="C349" s="63">
        <v>56</v>
      </c>
      <c r="D349" s="10" t="s">
        <v>44</v>
      </c>
      <c r="E349" s="15" t="s">
        <v>36</v>
      </c>
      <c r="H349" s="78">
        <v>0.371</v>
      </c>
      <c r="I349" s="79">
        <v>6305.7053680000008</v>
      </c>
      <c r="J349" s="82">
        <f t="shared" si="11"/>
        <v>0.7131537398778558</v>
      </c>
      <c r="K349" s="78">
        <v>1.012</v>
      </c>
      <c r="L349" s="98">
        <v>147</v>
      </c>
      <c r="M349" s="99">
        <v>22.869895638576022</v>
      </c>
      <c r="N349" s="99">
        <v>236.31174673765116</v>
      </c>
      <c r="O349" s="99">
        <v>45.879062444706172</v>
      </c>
      <c r="P349" s="99">
        <v>11.480751327823629</v>
      </c>
      <c r="Q349" s="100">
        <v>5.8209321382310533</v>
      </c>
      <c r="R349" s="100">
        <v>1.0381161538703887</v>
      </c>
      <c r="S349" s="100">
        <v>3.7047248521454759E-2</v>
      </c>
      <c r="T349" s="100">
        <v>2.7310376287275825E-2</v>
      </c>
      <c r="U349" s="101">
        <v>5.444370450803851E-2</v>
      </c>
      <c r="V349" s="99">
        <v>2.7288428388000225</v>
      </c>
      <c r="W349" s="99">
        <v>0.1</v>
      </c>
      <c r="X349" s="100">
        <v>0.15460585853770825</v>
      </c>
    </row>
    <row r="350" spans="1:24" x14ac:dyDescent="0.25">
      <c r="A350" s="63" t="s">
        <v>55</v>
      </c>
      <c r="B350" s="63"/>
      <c r="C350" s="63">
        <v>70</v>
      </c>
      <c r="D350" s="10" t="s">
        <v>37</v>
      </c>
      <c r="E350" s="15" t="s">
        <v>36</v>
      </c>
      <c r="H350" s="78">
        <v>0.73199999999999998</v>
      </c>
      <c r="I350" s="79">
        <v>13924.060388</v>
      </c>
      <c r="J350" s="82">
        <f t="shared" si="11"/>
        <v>1.5747636720199047</v>
      </c>
      <c r="K350" s="78">
        <v>1.02</v>
      </c>
      <c r="L350" s="98">
        <v>152</v>
      </c>
      <c r="M350" s="99">
        <v>36.540486882838522</v>
      </c>
      <c r="N350" s="99">
        <v>1035.3857953952593</v>
      </c>
      <c r="O350" s="99">
        <v>68.283134896118071</v>
      </c>
      <c r="P350" s="99">
        <v>7.8624401451449266</v>
      </c>
      <c r="Q350" s="100">
        <v>2.8253204693070328</v>
      </c>
      <c r="R350" s="100">
        <v>1.2655595474577286</v>
      </c>
      <c r="S350" s="100">
        <v>0.16996206173224776</v>
      </c>
      <c r="T350" s="100">
        <v>0.51917902235264435</v>
      </c>
      <c r="U350" s="101">
        <v>8.0241525764061628E-2</v>
      </c>
      <c r="V350" s="99">
        <v>2.9229990067718226</v>
      </c>
      <c r="W350" s="99">
        <v>0.85005163391388883</v>
      </c>
      <c r="X350" s="100">
        <v>0.18356001952644724</v>
      </c>
    </row>
    <row r="351" spans="1:24" x14ac:dyDescent="0.25">
      <c r="A351" s="63" t="s">
        <v>54</v>
      </c>
      <c r="B351" s="63"/>
      <c r="C351" s="63">
        <v>32</v>
      </c>
      <c r="D351" s="10" t="s">
        <v>37</v>
      </c>
      <c r="E351" s="15" t="s">
        <v>36</v>
      </c>
      <c r="H351" s="78">
        <v>0.47299999999999998</v>
      </c>
      <c r="I351" s="79">
        <v>8805.3832600000005</v>
      </c>
      <c r="J351" s="82">
        <f t="shared" si="11"/>
        <v>0.9958587717710925</v>
      </c>
      <c r="K351" s="78">
        <v>1.0149999999999999</v>
      </c>
      <c r="L351" s="98">
        <v>126</v>
      </c>
      <c r="M351" s="99">
        <v>27.228299918370617</v>
      </c>
      <c r="N351" s="99">
        <v>588.11646117734517</v>
      </c>
      <c r="O351" s="99">
        <v>58.462139891520565</v>
      </c>
      <c r="P351" s="99">
        <v>5.9876753113279868</v>
      </c>
      <c r="Q351" s="100">
        <v>5.5868995027389632</v>
      </c>
      <c r="R351" s="100">
        <v>2.6968587236286989</v>
      </c>
      <c r="S351" s="100">
        <v>0.25110097064258274</v>
      </c>
      <c r="T351" s="100">
        <v>0.20233026438064233</v>
      </c>
      <c r="U351" s="101">
        <v>0.12270310094017842</v>
      </c>
      <c r="V351" s="99">
        <v>1.394317960876482</v>
      </c>
      <c r="W351" s="99">
        <v>2.2387918334909389</v>
      </c>
      <c r="X351" s="100">
        <v>0.52092895311022824</v>
      </c>
    </row>
    <row r="352" spans="1:24" x14ac:dyDescent="0.25">
      <c r="A352" s="63" t="s">
        <v>53</v>
      </c>
      <c r="B352" s="63"/>
      <c r="C352" s="63">
        <v>23</v>
      </c>
      <c r="D352" s="10" t="s">
        <v>37</v>
      </c>
      <c r="E352" s="15" t="s">
        <v>36</v>
      </c>
      <c r="H352" s="78">
        <v>0.51500000000000001</v>
      </c>
      <c r="I352" s="79">
        <v>7040.533636000001</v>
      </c>
      <c r="J352" s="82">
        <f t="shared" si="11"/>
        <v>0.79626030717032348</v>
      </c>
      <c r="K352" s="78">
        <v>1.0129999999999999</v>
      </c>
      <c r="L352" s="98">
        <v>165</v>
      </c>
      <c r="M352" s="99">
        <v>16.330988873938217</v>
      </c>
      <c r="N352" s="99">
        <v>444.46180945736921</v>
      </c>
      <c r="O352" s="99">
        <v>52.135259044093971</v>
      </c>
      <c r="P352" s="99">
        <v>4.2134486979785466</v>
      </c>
      <c r="Q352" s="100">
        <v>2.3722980415699828</v>
      </c>
      <c r="R352" s="100">
        <v>0.71661460223840467</v>
      </c>
      <c r="S352" s="100">
        <v>6.384564151762645E-2</v>
      </c>
      <c r="T352" s="100">
        <v>6.0292019488002627E-2</v>
      </c>
      <c r="U352" s="101">
        <v>4.6594771822911912E-2</v>
      </c>
      <c r="V352" s="99">
        <v>1.893074338876052</v>
      </c>
      <c r="W352" s="99">
        <v>0.42752563515621378</v>
      </c>
      <c r="X352" s="100">
        <v>0.31773233574100923</v>
      </c>
    </row>
    <row r="353" spans="1:24" x14ac:dyDescent="0.25">
      <c r="A353" s="63" t="s">
        <v>52</v>
      </c>
      <c r="B353" s="63"/>
      <c r="C353" s="63">
        <v>82</v>
      </c>
      <c r="D353" s="10" t="s">
        <v>37</v>
      </c>
      <c r="E353" s="15" t="s">
        <v>36</v>
      </c>
      <c r="H353" s="78">
        <v>0.45700000000000002</v>
      </c>
      <c r="I353" s="79">
        <v>16122.262796000001</v>
      </c>
      <c r="J353" s="82">
        <f t="shared" si="11"/>
        <v>1.8233728563673379</v>
      </c>
      <c r="K353" s="78">
        <v>1.018</v>
      </c>
      <c r="L353" s="98">
        <v>189</v>
      </c>
      <c r="M353" s="99">
        <v>67.595074574946921</v>
      </c>
      <c r="N353" s="99">
        <v>513.75875006751426</v>
      </c>
      <c r="O353" s="99">
        <v>45.290442396453273</v>
      </c>
      <c r="P353" s="99">
        <v>11.744578354141728</v>
      </c>
      <c r="Q353" s="100">
        <v>6.3445555191621041</v>
      </c>
      <c r="R353" s="100">
        <v>8.9402111870315988</v>
      </c>
      <c r="S353" s="100">
        <v>0.39911192734536477</v>
      </c>
      <c r="T353" s="100">
        <v>0.22403387690672533</v>
      </c>
      <c r="U353" s="101">
        <v>0.26008795017470943</v>
      </c>
      <c r="V353" s="99">
        <v>6.8915914552441029</v>
      </c>
      <c r="W353" s="99">
        <v>0.70127759080780783</v>
      </c>
      <c r="X353" s="100">
        <v>0.68841526388428909</v>
      </c>
    </row>
    <row r="354" spans="1:24" x14ac:dyDescent="0.25">
      <c r="A354" s="63" t="s">
        <v>51</v>
      </c>
      <c r="B354" s="63"/>
      <c r="C354" s="63">
        <v>36</v>
      </c>
      <c r="D354" s="10" t="s">
        <v>37</v>
      </c>
      <c r="E354" s="15" t="s">
        <v>36</v>
      </c>
      <c r="H354" s="78">
        <v>0.58299999999999996</v>
      </c>
      <c r="I354" s="79">
        <v>12843.797536000002</v>
      </c>
      <c r="J354" s="82">
        <f t="shared" si="11"/>
        <v>1.4525896331146801</v>
      </c>
      <c r="K354" s="78">
        <v>1.018</v>
      </c>
      <c r="L354" s="98">
        <v>167</v>
      </c>
      <c r="M354" s="99">
        <v>99.656238294946817</v>
      </c>
      <c r="N354" s="99">
        <v>528.52861396413118</v>
      </c>
      <c r="O354" s="99">
        <v>79.19629926858947</v>
      </c>
      <c r="P354" s="99">
        <v>8.0747152473813362</v>
      </c>
      <c r="Q354" s="100">
        <v>9.2411855135434244</v>
      </c>
      <c r="R354" s="100">
        <v>2.0906703909376687</v>
      </c>
      <c r="S354" s="100">
        <v>0.13928901003274177</v>
      </c>
      <c r="T354" s="100">
        <v>9.5576823134789324E-2</v>
      </c>
      <c r="U354" s="101">
        <v>9.75519040337679E-2</v>
      </c>
      <c r="V354" s="99">
        <v>3.3024841815743922</v>
      </c>
      <c r="W354" s="99">
        <v>0.45761728388353284</v>
      </c>
      <c r="X354" s="100">
        <v>0.36860364066415729</v>
      </c>
    </row>
    <row r="355" spans="1:24" x14ac:dyDescent="0.25">
      <c r="A355" s="63" t="s">
        <v>50</v>
      </c>
      <c r="B355" s="63"/>
      <c r="C355" s="63">
        <v>21</v>
      </c>
      <c r="D355" s="10" t="s">
        <v>37</v>
      </c>
      <c r="E355" s="15" t="s">
        <v>36</v>
      </c>
      <c r="H355" s="78">
        <v>0.79400000000000004</v>
      </c>
      <c r="I355" s="79">
        <v>13528.384308000001</v>
      </c>
      <c r="J355" s="82">
        <f t="shared" si="11"/>
        <v>1.530014058810224</v>
      </c>
      <c r="K355" s="78">
        <v>1.022</v>
      </c>
      <c r="L355" s="98">
        <v>534</v>
      </c>
      <c r="M355" s="99">
        <v>100.09447303495641</v>
      </c>
      <c r="N355" s="99">
        <v>607.22212555707119</v>
      </c>
      <c r="O355" s="99">
        <v>86.396840147049062</v>
      </c>
      <c r="P355" s="99">
        <v>12.838446709640628</v>
      </c>
      <c r="Q355" s="100">
        <v>4.4079823058548726</v>
      </c>
      <c r="R355" s="100">
        <v>2.3844455129724986</v>
      </c>
      <c r="S355" s="100">
        <v>0.14000423259373176</v>
      </c>
      <c r="T355" s="100">
        <v>6.5149240507976436E-2</v>
      </c>
      <c r="U355" s="101">
        <v>0.1885875850037344</v>
      </c>
      <c r="V355" s="99">
        <v>3.9276617744618028</v>
      </c>
      <c r="W355" s="99">
        <v>0.53771271092632678</v>
      </c>
      <c r="X355" s="100">
        <v>0.69262237350300515</v>
      </c>
    </row>
    <row r="356" spans="1:24" x14ac:dyDescent="0.25">
      <c r="A356" s="63" t="s">
        <v>49</v>
      </c>
      <c r="B356" s="63"/>
      <c r="C356" s="63">
        <v>26</v>
      </c>
      <c r="D356" s="10" t="s">
        <v>37</v>
      </c>
      <c r="E356" s="15" t="s">
        <v>36</v>
      </c>
      <c r="H356" s="78">
        <v>0.253</v>
      </c>
      <c r="I356" s="79">
        <v>6588.3336639999998</v>
      </c>
      <c r="J356" s="82">
        <f t="shared" si="11"/>
        <v>0.74511803483374794</v>
      </c>
      <c r="K356" s="78">
        <v>1.008</v>
      </c>
      <c r="L356" s="98">
        <v>55</v>
      </c>
      <c r="M356" s="99">
        <v>27.499506411050717</v>
      </c>
      <c r="N356" s="99">
        <v>205.28809221231415</v>
      </c>
      <c r="O356" s="99">
        <v>39.576911822993168</v>
      </c>
      <c r="P356" s="99">
        <v>4.0334283953237673</v>
      </c>
      <c r="Q356" s="100">
        <v>2.7428559286361431</v>
      </c>
      <c r="R356" s="100">
        <v>2.5109632321547988</v>
      </c>
      <c r="S356" s="100">
        <v>8.2287983289919958E-2</v>
      </c>
      <c r="T356" s="100">
        <v>0.11380930347900332</v>
      </c>
      <c r="U356" s="101">
        <v>7.0469859379432717E-2</v>
      </c>
      <c r="V356" s="99">
        <v>0.73388269871022893</v>
      </c>
      <c r="W356" s="99">
        <v>0.11088311099223286</v>
      </c>
      <c r="X356" s="100">
        <v>0.15583389908375023</v>
      </c>
    </row>
    <row r="357" spans="1:24" x14ac:dyDescent="0.25">
      <c r="A357" s="63" t="s">
        <v>48</v>
      </c>
      <c r="B357" s="63"/>
      <c r="C357" s="63">
        <v>62</v>
      </c>
      <c r="D357" s="10" t="s">
        <v>44</v>
      </c>
      <c r="E357" s="15" t="s">
        <v>36</v>
      </c>
      <c r="H357" s="78">
        <v>0.20699999999999999</v>
      </c>
      <c r="I357" s="79">
        <v>6249.1814760000007</v>
      </c>
      <c r="J357" s="82">
        <f t="shared" si="11"/>
        <v>0.70676108075096133</v>
      </c>
      <c r="K357" s="78">
        <v>1.0069999999999999</v>
      </c>
      <c r="L357" s="98">
        <v>64</v>
      </c>
      <c r="M357" s="99">
        <v>20.498927387066018</v>
      </c>
      <c r="N357" s="99">
        <v>288.23565805053414</v>
      </c>
      <c r="O357" s="99">
        <v>33.871669071903668</v>
      </c>
      <c r="P357" s="99">
        <v>3.7716435464252971</v>
      </c>
      <c r="Q357" s="100">
        <v>10.828068857954063</v>
      </c>
      <c r="R357" s="100">
        <v>2.0119871157379485</v>
      </c>
      <c r="S357" s="100">
        <v>3.8726604450738861E-2</v>
      </c>
      <c r="T357" s="100">
        <v>0.01</v>
      </c>
      <c r="U357" s="101">
        <v>3.8319984534301514E-2</v>
      </c>
      <c r="V357" s="99">
        <v>0.61466141520075501</v>
      </c>
      <c r="W357" s="99">
        <v>0.15329810911408087</v>
      </c>
      <c r="X357" s="100">
        <v>0.17748190874509923</v>
      </c>
    </row>
    <row r="358" spans="1:24" x14ac:dyDescent="0.25">
      <c r="A358" s="63" t="s">
        <v>47</v>
      </c>
      <c r="B358" s="63"/>
      <c r="C358" s="63">
        <v>67</v>
      </c>
      <c r="D358" s="10" t="s">
        <v>37</v>
      </c>
      <c r="E358" s="15" t="s">
        <v>36</v>
      </c>
      <c r="H358" s="78">
        <v>0.64700000000000002</v>
      </c>
      <c r="I358" s="79">
        <v>15042.00878</v>
      </c>
      <c r="J358" s="82">
        <f t="shared" si="11"/>
        <v>1.7011998167835329</v>
      </c>
      <c r="K358" s="78">
        <v>1.022</v>
      </c>
      <c r="L358" s="98">
        <v>726</v>
      </c>
      <c r="M358" s="99">
        <v>114.23277718007242</v>
      </c>
      <c r="N358" s="99">
        <v>1343.4886114216793</v>
      </c>
      <c r="O358" s="99">
        <v>288.50735651101849</v>
      </c>
      <c r="P358" s="99">
        <v>5.8736570162324959</v>
      </c>
      <c r="Q358" s="100">
        <v>3.6076733111004629</v>
      </c>
      <c r="R358" s="100">
        <v>2.616324110123089</v>
      </c>
      <c r="S358" s="100">
        <v>0.32631790382687875</v>
      </c>
      <c r="T358" s="100">
        <v>0.16229578280464232</v>
      </c>
      <c r="U358" s="101">
        <v>0.25410620634720144</v>
      </c>
      <c r="V358" s="99">
        <v>3.5363157515675328</v>
      </c>
      <c r="W358" s="99">
        <v>1.2969331121892089</v>
      </c>
      <c r="X358" s="100">
        <v>0.4946487480187553</v>
      </c>
    </row>
    <row r="359" spans="1:24" x14ac:dyDescent="0.25">
      <c r="A359" s="63" t="s">
        <v>46</v>
      </c>
      <c r="B359" s="63"/>
      <c r="C359" s="63">
        <v>60</v>
      </c>
      <c r="D359" s="10" t="s">
        <v>37</v>
      </c>
      <c r="E359" s="15" t="s">
        <v>36</v>
      </c>
      <c r="H359" s="78">
        <v>0.82099999999999995</v>
      </c>
      <c r="I359" s="79">
        <v>17968.75706</v>
      </c>
      <c r="J359" s="82">
        <f t="shared" si="11"/>
        <v>2.032205050893463</v>
      </c>
      <c r="K359" s="78">
        <v>1.028</v>
      </c>
      <c r="L359" s="98">
        <v>367</v>
      </c>
      <c r="M359" s="99">
        <v>177.16726519449639</v>
      </c>
      <c r="N359" s="99">
        <v>866.15322919299615</v>
      </c>
      <c r="O359" s="99">
        <v>118.99063944219847</v>
      </c>
      <c r="P359" s="99">
        <v>9.9186049103095257</v>
      </c>
      <c r="Q359" s="100">
        <v>5.8760250454976335</v>
      </c>
      <c r="R359" s="100">
        <v>15.590482010660288</v>
      </c>
      <c r="S359" s="100">
        <v>0.23889311232525379</v>
      </c>
      <c r="T359" s="100">
        <v>6.0413198653055632E-2</v>
      </c>
      <c r="U359" s="101">
        <v>0.17447564158067841</v>
      </c>
      <c r="V359" s="99">
        <v>6.2554957633053423</v>
      </c>
      <c r="W359" s="99">
        <v>1.1065023058828287</v>
      </c>
      <c r="X359" s="100">
        <v>0.51229151997935429</v>
      </c>
    </row>
    <row r="360" spans="1:24" x14ac:dyDescent="0.25">
      <c r="A360" s="63" t="s">
        <v>45</v>
      </c>
      <c r="B360" s="63"/>
      <c r="C360" s="63">
        <v>57</v>
      </c>
      <c r="D360" s="10" t="s">
        <v>44</v>
      </c>
      <c r="E360" s="15" t="s">
        <v>36</v>
      </c>
      <c r="H360" s="78">
        <v>0.65800000000000003</v>
      </c>
      <c r="I360" s="79">
        <v>17949.918708000001</v>
      </c>
      <c r="J360" s="82">
        <f t="shared" si="11"/>
        <v>2.0300744976249718</v>
      </c>
      <c r="K360" s="78">
        <v>1.02</v>
      </c>
      <c r="L360" s="98">
        <v>471</v>
      </c>
      <c r="M360" s="99">
        <v>93.044288110966505</v>
      </c>
      <c r="N360" s="99">
        <v>1190.6992629698693</v>
      </c>
      <c r="O360" s="99">
        <v>107.30169934652548</v>
      </c>
      <c r="P360" s="99">
        <v>6.3017063367042674</v>
      </c>
      <c r="Q360" s="100">
        <v>2.114622454508523</v>
      </c>
      <c r="R360" s="100">
        <v>3.5503771022590094</v>
      </c>
      <c r="S360" s="100">
        <v>4.7725987975263257E-2</v>
      </c>
      <c r="T360" s="100">
        <v>4.9854722899412222E-2</v>
      </c>
      <c r="U360" s="101">
        <v>0.11530297948786541</v>
      </c>
      <c r="V360" s="99">
        <v>3.0964672049612423</v>
      </c>
      <c r="W360" s="99">
        <v>2.5016063599913583</v>
      </c>
      <c r="X360" s="100">
        <v>0.35391182829362428</v>
      </c>
    </row>
    <row r="361" spans="1:24" x14ac:dyDescent="0.25">
      <c r="A361" s="63" t="s">
        <v>43</v>
      </c>
      <c r="B361" s="63"/>
      <c r="C361" s="63">
        <v>42</v>
      </c>
      <c r="D361" s="10" t="s">
        <v>37</v>
      </c>
      <c r="E361" s="15" t="s">
        <v>41</v>
      </c>
      <c r="H361" s="78">
        <v>0.18</v>
      </c>
      <c r="I361" s="79">
        <v>2361.500524</v>
      </c>
      <c r="J361" s="82">
        <f t="shared" si="11"/>
        <v>0.2670776435195657</v>
      </c>
      <c r="K361" s="78">
        <v>1.004</v>
      </c>
      <c r="L361" s="98">
        <v>39</v>
      </c>
      <c r="M361" s="99">
        <v>5.3313117933342884</v>
      </c>
      <c r="N361" s="99">
        <v>60.266902932729977</v>
      </c>
      <c r="O361" s="99">
        <v>12.570146475792773</v>
      </c>
      <c r="P361" s="99">
        <v>1.6559402257666669</v>
      </c>
      <c r="Q361" s="100">
        <v>2.8828545347928999E-2</v>
      </c>
      <c r="R361" s="100">
        <v>1.7895805641593487</v>
      </c>
      <c r="S361" s="100">
        <v>1.3166062116053459E-2</v>
      </c>
      <c r="T361" s="100">
        <v>0.01</v>
      </c>
      <c r="U361" s="101">
        <v>4.1350704230091115E-2</v>
      </c>
      <c r="V361" s="99">
        <v>0.72222222168952599</v>
      </c>
      <c r="W361" s="99">
        <v>2.1746453432310191</v>
      </c>
      <c r="X361" s="100">
        <v>0.12648575866218326</v>
      </c>
    </row>
    <row r="362" spans="1:24" x14ac:dyDescent="0.25">
      <c r="A362" s="63" t="s">
        <v>40</v>
      </c>
      <c r="B362" s="63"/>
      <c r="C362" s="63">
        <v>42</v>
      </c>
      <c r="D362" s="10" t="s">
        <v>37</v>
      </c>
      <c r="E362" s="15" t="s">
        <v>36</v>
      </c>
      <c r="H362" s="78">
        <v>0.45500000000000002</v>
      </c>
      <c r="I362" s="79">
        <v>9866.7989240000006</v>
      </c>
      <c r="J362" s="82">
        <f t="shared" si="11"/>
        <v>1.1159012580864058</v>
      </c>
      <c r="K362" s="78">
        <v>1.0129999999999999</v>
      </c>
      <c r="L362" s="98">
        <v>156</v>
      </c>
      <c r="M362" s="99">
        <v>19.719439133655317</v>
      </c>
      <c r="N362" s="99">
        <v>437.38550382951314</v>
      </c>
      <c r="O362" s="99">
        <v>49.853112152773072</v>
      </c>
      <c r="P362" s="99">
        <v>7.0852525906325869</v>
      </c>
      <c r="Q362" s="100">
        <v>1.4492613292867629</v>
      </c>
      <c r="R362" s="100">
        <v>5.6966187756837092</v>
      </c>
      <c r="S362" s="100">
        <v>0.12822043039566877</v>
      </c>
      <c r="T362" s="100">
        <v>3.6643524916514729E-2</v>
      </c>
      <c r="U362" s="101">
        <v>6.8304299712030211E-2</v>
      </c>
      <c r="V362" s="99">
        <v>2.275263441340202</v>
      </c>
      <c r="W362" s="99">
        <v>0.64828025874455286</v>
      </c>
      <c r="X362" s="100">
        <v>0.81742131235264315</v>
      </c>
    </row>
    <row r="363" spans="1:24" x14ac:dyDescent="0.25">
      <c r="A363" s="63" t="s">
        <v>39</v>
      </c>
      <c r="B363" s="63"/>
      <c r="C363" s="63">
        <v>36</v>
      </c>
      <c r="D363" s="10" t="s">
        <v>37</v>
      </c>
      <c r="E363" s="15" t="s">
        <v>36</v>
      </c>
      <c r="H363" s="78">
        <v>0.16700000000000001</v>
      </c>
      <c r="I363" s="79">
        <v>2631.5640280000002</v>
      </c>
      <c r="J363" s="82">
        <f t="shared" si="11"/>
        <v>0.29762090341551689</v>
      </c>
      <c r="K363" s="78">
        <v>1.0049999999999999</v>
      </c>
      <c r="L363" s="98">
        <v>54</v>
      </c>
      <c r="M363" s="99">
        <v>6.7431354796031489</v>
      </c>
      <c r="N363" s="99">
        <v>128.46525564421219</v>
      </c>
      <c r="O363" s="99">
        <v>12.515022077513773</v>
      </c>
      <c r="P363" s="99">
        <v>2.6112650364744772</v>
      </c>
      <c r="Q363" s="100">
        <v>1.1887472541260231</v>
      </c>
      <c r="R363" s="100">
        <v>1.2215766239203487</v>
      </c>
      <c r="S363" s="100">
        <v>1.0858119587280991E-2</v>
      </c>
      <c r="T363" s="100">
        <v>0.01</v>
      </c>
      <c r="U363" s="101">
        <v>9.0841434109126928E-2</v>
      </c>
      <c r="V363" s="99">
        <v>0.67310360696233706</v>
      </c>
      <c r="W363" s="99">
        <v>0.34127081686875183</v>
      </c>
      <c r="X363" s="100">
        <v>0.13027278211068624</v>
      </c>
    </row>
    <row r="364" spans="1:24" x14ac:dyDescent="0.25">
      <c r="A364" s="63"/>
      <c r="B364" s="63"/>
      <c r="C364" s="63"/>
      <c r="D364" s="63"/>
      <c r="F364" s="84"/>
      <c r="G364" s="84"/>
      <c r="H364" s="78"/>
      <c r="I364" s="79"/>
      <c r="J364" s="85"/>
      <c r="K364" s="78"/>
      <c r="L364" s="98"/>
      <c r="M364" s="99"/>
      <c r="N364" s="99"/>
      <c r="O364" s="99"/>
      <c r="P364" s="99"/>
      <c r="Q364" s="100"/>
      <c r="R364" s="100"/>
      <c r="S364" s="100"/>
      <c r="T364" s="100"/>
      <c r="U364" s="101"/>
      <c r="V364" s="99"/>
      <c r="W364" s="99"/>
      <c r="X364" s="100"/>
    </row>
    <row r="365" spans="1:24" x14ac:dyDescent="0.25">
      <c r="A365" s="63"/>
      <c r="B365" s="63"/>
      <c r="C365" s="63"/>
      <c r="D365" s="63"/>
      <c r="F365" s="84"/>
      <c r="G365" s="84"/>
      <c r="H365" s="78"/>
      <c r="I365" s="79"/>
      <c r="J365" s="85"/>
      <c r="K365" s="78"/>
      <c r="L365" s="98"/>
      <c r="M365" s="99"/>
      <c r="N365" s="99"/>
      <c r="O365" s="99"/>
      <c r="P365" s="99"/>
      <c r="Q365" s="100"/>
      <c r="R365" s="100"/>
      <c r="S365" s="100"/>
      <c r="T365" s="100"/>
      <c r="U365" s="101"/>
      <c r="V365" s="99"/>
      <c r="W365" s="99"/>
      <c r="X365" s="100"/>
    </row>
    <row r="366" spans="1:24" x14ac:dyDescent="0.25">
      <c r="A366" s="63"/>
      <c r="B366" s="63"/>
      <c r="C366" s="63"/>
      <c r="D366" s="63"/>
      <c r="F366" s="84"/>
      <c r="G366" s="84"/>
      <c r="H366" s="78"/>
      <c r="I366" s="79"/>
      <c r="J366" s="85"/>
      <c r="K366" s="78"/>
      <c r="L366" s="98"/>
      <c r="M366" s="99"/>
      <c r="N366" s="99"/>
      <c r="O366" s="99"/>
      <c r="P366" s="99"/>
      <c r="Q366" s="100"/>
      <c r="R366" s="100"/>
      <c r="S366" s="100"/>
      <c r="T366" s="100"/>
      <c r="U366" s="101"/>
      <c r="V366" s="99"/>
      <c r="W366" s="99"/>
      <c r="X366" s="100"/>
    </row>
    <row r="367" spans="1:24" x14ac:dyDescent="0.25">
      <c r="A367" s="63"/>
      <c r="B367" s="63"/>
      <c r="C367" s="63"/>
      <c r="D367" s="63"/>
      <c r="F367" s="84"/>
      <c r="G367" s="84"/>
      <c r="H367" s="78"/>
      <c r="I367" s="79"/>
      <c r="J367" s="85"/>
      <c r="K367" s="78"/>
      <c r="L367" s="98"/>
      <c r="M367" s="99"/>
      <c r="N367" s="99"/>
      <c r="O367" s="99"/>
      <c r="P367" s="99"/>
      <c r="Q367" s="100"/>
      <c r="R367" s="100"/>
      <c r="S367" s="100"/>
      <c r="T367" s="100"/>
      <c r="U367" s="101"/>
      <c r="V367" s="99"/>
      <c r="W367" s="99"/>
      <c r="X367" s="100"/>
    </row>
    <row r="368" spans="1:24" x14ac:dyDescent="0.25">
      <c r="A368" s="63"/>
      <c r="B368" s="63"/>
      <c r="C368" s="63"/>
      <c r="D368" s="63"/>
      <c r="F368" s="84"/>
      <c r="G368" s="84"/>
      <c r="H368" s="78"/>
      <c r="I368" s="79"/>
      <c r="J368" s="85"/>
      <c r="K368" s="78"/>
      <c r="L368" s="98"/>
      <c r="M368" s="99"/>
      <c r="N368" s="99"/>
      <c r="O368" s="99"/>
      <c r="P368" s="99"/>
      <c r="Q368" s="100"/>
      <c r="R368" s="100"/>
      <c r="S368" s="100"/>
      <c r="T368" s="100"/>
      <c r="U368" s="101"/>
      <c r="V368" s="99"/>
      <c r="W368" s="99"/>
      <c r="X368" s="100"/>
    </row>
    <row r="369" spans="1:24" x14ac:dyDescent="0.25">
      <c r="A369" s="63"/>
      <c r="B369" s="63"/>
      <c r="C369" s="63"/>
      <c r="D369" s="63"/>
      <c r="F369" s="84"/>
      <c r="G369" s="84"/>
      <c r="H369" s="78"/>
      <c r="I369" s="79"/>
      <c r="J369" s="85"/>
      <c r="K369" s="78"/>
      <c r="L369" s="98"/>
      <c r="M369" s="99"/>
      <c r="N369" s="99"/>
      <c r="O369" s="99"/>
      <c r="P369" s="99"/>
      <c r="Q369" s="100"/>
      <c r="R369" s="100"/>
      <c r="S369" s="100"/>
      <c r="T369" s="100"/>
      <c r="U369" s="101"/>
      <c r="V369" s="99"/>
      <c r="W369" s="99"/>
      <c r="X369" s="100"/>
    </row>
    <row r="370" spans="1:24" x14ac:dyDescent="0.25">
      <c r="A370" s="63"/>
      <c r="B370" s="63"/>
      <c r="C370" s="63"/>
      <c r="D370" s="63"/>
      <c r="F370" s="84"/>
      <c r="G370" s="84"/>
      <c r="H370" s="78"/>
      <c r="I370" s="79"/>
      <c r="J370" s="85"/>
      <c r="K370" s="78"/>
      <c r="L370" s="98"/>
      <c r="M370" s="99"/>
      <c r="N370" s="99"/>
      <c r="O370" s="99"/>
      <c r="P370" s="99"/>
      <c r="Q370" s="100"/>
      <c r="R370" s="100"/>
      <c r="S370" s="100"/>
      <c r="T370" s="100"/>
      <c r="U370" s="101"/>
      <c r="V370" s="99"/>
      <c r="W370" s="99"/>
      <c r="X370" s="100"/>
    </row>
    <row r="371" spans="1:24" x14ac:dyDescent="0.25">
      <c r="A371" s="63"/>
      <c r="B371" s="63"/>
      <c r="C371" s="63"/>
      <c r="D371" s="63"/>
      <c r="F371" s="84"/>
      <c r="G371" s="84"/>
      <c r="H371" s="78"/>
      <c r="I371" s="79"/>
      <c r="J371" s="85"/>
      <c r="K371" s="78"/>
      <c r="L371" s="98"/>
      <c r="M371" s="99"/>
      <c r="N371" s="99"/>
      <c r="O371" s="99"/>
      <c r="P371" s="99"/>
      <c r="Q371" s="100"/>
      <c r="R371" s="100"/>
      <c r="S371" s="100"/>
      <c r="T371" s="100"/>
      <c r="U371" s="101"/>
      <c r="V371" s="99"/>
      <c r="W371" s="99"/>
      <c r="X371" s="100"/>
    </row>
    <row r="372" spans="1:24" x14ac:dyDescent="0.25">
      <c r="A372" s="63"/>
      <c r="B372" s="63"/>
      <c r="C372" s="63"/>
      <c r="D372" s="63"/>
      <c r="F372" s="84"/>
      <c r="G372" s="84"/>
      <c r="H372" s="78"/>
      <c r="I372" s="79"/>
      <c r="J372" s="85"/>
      <c r="K372" s="78"/>
      <c r="L372" s="98"/>
      <c r="M372" s="99"/>
      <c r="N372" s="99"/>
      <c r="O372" s="99"/>
      <c r="P372" s="99"/>
      <c r="Q372" s="100"/>
      <c r="R372" s="100"/>
      <c r="S372" s="100"/>
      <c r="T372" s="100"/>
      <c r="U372" s="101"/>
      <c r="V372" s="99"/>
      <c r="W372" s="99"/>
      <c r="X372" s="100"/>
    </row>
    <row r="373" spans="1:24" x14ac:dyDescent="0.25">
      <c r="A373" s="63"/>
      <c r="B373" s="63"/>
      <c r="C373" s="63"/>
      <c r="D373" s="63"/>
      <c r="F373" s="84"/>
      <c r="G373" s="84"/>
      <c r="H373" s="78"/>
      <c r="I373" s="79"/>
      <c r="J373" s="85"/>
      <c r="K373" s="78"/>
      <c r="L373" s="98"/>
      <c r="M373" s="99"/>
      <c r="N373" s="99"/>
      <c r="O373" s="99"/>
      <c r="P373" s="99"/>
      <c r="Q373" s="100"/>
      <c r="R373" s="100"/>
      <c r="S373" s="100"/>
      <c r="T373" s="100"/>
      <c r="U373" s="101"/>
      <c r="V373" s="99"/>
      <c r="W373" s="99"/>
      <c r="X373" s="100"/>
    </row>
    <row r="374" spans="1:24" x14ac:dyDescent="0.25">
      <c r="A374" s="63"/>
      <c r="B374" s="63"/>
      <c r="C374" s="63"/>
      <c r="D374" s="63"/>
      <c r="F374" s="84"/>
      <c r="G374" s="84"/>
      <c r="H374" s="78"/>
      <c r="I374" s="79"/>
      <c r="J374" s="85"/>
      <c r="K374" s="78"/>
      <c r="L374" s="98"/>
      <c r="M374" s="99"/>
      <c r="N374" s="99"/>
      <c r="O374" s="99"/>
      <c r="P374" s="99"/>
      <c r="Q374" s="100"/>
      <c r="R374" s="100"/>
      <c r="S374" s="100"/>
      <c r="T374" s="100"/>
      <c r="U374" s="101"/>
      <c r="V374" s="99"/>
      <c r="W374" s="99"/>
      <c r="X374" s="100"/>
    </row>
    <row r="375" spans="1:24" x14ac:dyDescent="0.25">
      <c r="A375" s="63"/>
      <c r="B375" s="63"/>
      <c r="C375" s="63"/>
      <c r="D375" s="63"/>
      <c r="F375" s="84"/>
      <c r="G375" s="84"/>
      <c r="H375" s="78"/>
      <c r="I375" s="79"/>
      <c r="J375" s="85"/>
      <c r="K375" s="78"/>
      <c r="L375" s="98"/>
      <c r="M375" s="99"/>
      <c r="N375" s="99"/>
      <c r="O375" s="99"/>
      <c r="P375" s="99"/>
      <c r="Q375" s="100"/>
      <c r="R375" s="100"/>
      <c r="S375" s="100"/>
      <c r="T375" s="100"/>
      <c r="U375" s="101"/>
      <c r="V375" s="99"/>
      <c r="W375" s="99"/>
      <c r="X375" s="100"/>
    </row>
    <row r="376" spans="1:24" x14ac:dyDescent="0.25">
      <c r="A376" s="63"/>
      <c r="B376" s="63"/>
      <c r="C376" s="63"/>
      <c r="D376" s="63"/>
      <c r="F376" s="84"/>
      <c r="G376" s="84"/>
      <c r="H376" s="78"/>
      <c r="I376" s="79"/>
      <c r="J376" s="85"/>
      <c r="K376" s="78"/>
      <c r="L376" s="98"/>
      <c r="M376" s="99"/>
      <c r="N376" s="99"/>
      <c r="O376" s="99"/>
      <c r="P376" s="99"/>
      <c r="Q376" s="100"/>
      <c r="R376" s="100"/>
      <c r="S376" s="100"/>
      <c r="T376" s="100"/>
      <c r="U376" s="101"/>
      <c r="V376" s="99"/>
      <c r="W376" s="99"/>
      <c r="X376" s="100"/>
    </row>
    <row r="377" spans="1:24" x14ac:dyDescent="0.25">
      <c r="A377" s="63"/>
      <c r="B377" s="63"/>
      <c r="C377" s="63"/>
      <c r="D377" s="63"/>
      <c r="F377" s="84"/>
      <c r="G377" s="84"/>
      <c r="H377" s="78"/>
      <c r="I377" s="79"/>
      <c r="J377" s="85"/>
      <c r="K377" s="78"/>
      <c r="L377" s="98"/>
      <c r="M377" s="99"/>
      <c r="N377" s="99"/>
      <c r="O377" s="99"/>
      <c r="P377" s="99"/>
      <c r="Q377" s="100"/>
      <c r="R377" s="100"/>
      <c r="S377" s="100"/>
      <c r="T377" s="100"/>
      <c r="U377" s="101"/>
      <c r="V377" s="99"/>
      <c r="W377" s="99"/>
      <c r="X377" s="100"/>
    </row>
    <row r="378" spans="1:24" x14ac:dyDescent="0.25">
      <c r="A378" s="63"/>
      <c r="B378" s="63"/>
      <c r="C378" s="63"/>
      <c r="D378" s="63"/>
      <c r="F378" s="47"/>
      <c r="G378" s="47"/>
      <c r="H378" s="78"/>
      <c r="I378" s="79"/>
      <c r="J378" s="85"/>
      <c r="K378" s="78"/>
      <c r="L378" s="98"/>
      <c r="M378" s="99"/>
      <c r="N378" s="99"/>
      <c r="O378" s="99"/>
      <c r="P378" s="99"/>
      <c r="Q378" s="100"/>
      <c r="R378" s="100"/>
      <c r="S378" s="100"/>
      <c r="T378" s="100"/>
      <c r="U378" s="101"/>
      <c r="V378" s="99"/>
      <c r="W378" s="99"/>
      <c r="X378" s="100"/>
    </row>
    <row r="379" spans="1:24" x14ac:dyDescent="0.25">
      <c r="A379" s="63"/>
      <c r="B379" s="63"/>
      <c r="C379" s="63"/>
      <c r="D379" s="63"/>
      <c r="F379" s="47"/>
      <c r="G379" s="47"/>
      <c r="H379" s="78"/>
      <c r="I379" s="79"/>
      <c r="J379" s="85"/>
      <c r="K379" s="78"/>
      <c r="L379" s="98"/>
      <c r="M379" s="99"/>
      <c r="N379" s="99"/>
      <c r="O379" s="99"/>
      <c r="P379" s="99"/>
      <c r="Q379" s="100"/>
      <c r="R379" s="100"/>
      <c r="S379" s="100"/>
      <c r="T379" s="100"/>
      <c r="U379" s="101"/>
      <c r="V379" s="99"/>
      <c r="W379" s="99"/>
      <c r="X379" s="100"/>
    </row>
    <row r="380" spans="1:24" x14ac:dyDescent="0.25">
      <c r="A380" s="63"/>
      <c r="B380" s="63"/>
      <c r="C380" s="63"/>
      <c r="D380" s="63"/>
      <c r="F380" s="47"/>
      <c r="G380" s="47"/>
      <c r="H380" s="78"/>
      <c r="I380" s="79"/>
      <c r="J380" s="85"/>
      <c r="K380" s="78"/>
      <c r="L380" s="98"/>
      <c r="M380" s="99"/>
      <c r="N380" s="99"/>
      <c r="O380" s="99"/>
      <c r="P380" s="99"/>
      <c r="Q380" s="100"/>
      <c r="R380" s="100"/>
      <c r="S380" s="100"/>
      <c r="T380" s="100"/>
      <c r="U380" s="101"/>
      <c r="V380" s="99"/>
      <c r="W380" s="99"/>
      <c r="X380" s="100"/>
    </row>
    <row r="381" spans="1:24" x14ac:dyDescent="0.25">
      <c r="A381" s="63"/>
      <c r="B381" s="63"/>
      <c r="C381" s="63"/>
      <c r="D381" s="63"/>
      <c r="F381" s="84"/>
      <c r="G381" s="84"/>
      <c r="H381" s="78"/>
      <c r="I381" s="79"/>
      <c r="J381" s="85"/>
      <c r="K381" s="78"/>
      <c r="L381" s="98"/>
      <c r="M381" s="99"/>
      <c r="N381" s="99"/>
      <c r="O381" s="99"/>
      <c r="P381" s="99"/>
      <c r="Q381" s="100"/>
      <c r="R381" s="100"/>
      <c r="S381" s="100"/>
      <c r="T381" s="100"/>
      <c r="U381" s="101"/>
      <c r="V381" s="99"/>
      <c r="W381" s="99"/>
      <c r="X381" s="100"/>
    </row>
    <row r="382" spans="1:24" x14ac:dyDescent="0.25">
      <c r="A382" s="63"/>
      <c r="B382" s="63"/>
      <c r="C382" s="63"/>
      <c r="D382" s="63"/>
      <c r="F382" s="84"/>
      <c r="G382" s="84"/>
      <c r="H382" s="78"/>
      <c r="I382" s="79"/>
      <c r="J382" s="85"/>
      <c r="K382" s="78"/>
      <c r="L382" s="98"/>
      <c r="M382" s="99"/>
      <c r="N382" s="99"/>
      <c r="O382" s="99"/>
      <c r="P382" s="99"/>
      <c r="Q382" s="100"/>
      <c r="R382" s="100"/>
      <c r="S382" s="100"/>
      <c r="T382" s="100"/>
      <c r="U382" s="101"/>
      <c r="V382" s="99"/>
      <c r="W382" s="99"/>
      <c r="X382" s="100"/>
    </row>
    <row r="383" spans="1:24" x14ac:dyDescent="0.25">
      <c r="A383" s="63"/>
      <c r="B383" s="63"/>
      <c r="C383" s="63"/>
      <c r="D383" s="63"/>
      <c r="F383" s="84"/>
      <c r="G383" s="84"/>
      <c r="H383" s="78"/>
      <c r="I383" s="79"/>
      <c r="J383" s="85"/>
      <c r="K383" s="78"/>
      <c r="L383" s="98"/>
      <c r="M383" s="99"/>
      <c r="N383" s="99"/>
      <c r="O383" s="99"/>
      <c r="P383" s="99"/>
      <c r="Q383" s="100"/>
      <c r="R383" s="100"/>
      <c r="S383" s="100"/>
      <c r="T383" s="100"/>
      <c r="U383" s="101"/>
      <c r="V383" s="99"/>
      <c r="W383" s="99"/>
      <c r="X383" s="100"/>
    </row>
    <row r="384" spans="1:24" x14ac:dyDescent="0.25">
      <c r="A384" s="63"/>
      <c r="B384" s="63"/>
      <c r="C384" s="63"/>
      <c r="D384" s="63"/>
      <c r="F384" s="84"/>
      <c r="G384" s="102"/>
      <c r="H384" s="78"/>
      <c r="I384" s="79"/>
      <c r="J384" s="79"/>
      <c r="K384" s="78"/>
      <c r="L384" s="98"/>
      <c r="M384" s="99"/>
      <c r="N384" s="99"/>
      <c r="O384" s="99"/>
      <c r="P384" s="99"/>
      <c r="Q384" s="100"/>
      <c r="R384" s="100"/>
      <c r="S384" s="100"/>
      <c r="T384" s="100"/>
      <c r="U384" s="101"/>
      <c r="V384" s="99"/>
      <c r="W384" s="99"/>
      <c r="X384" s="100"/>
    </row>
    <row r="427" spans="11:24" x14ac:dyDescent="0.25">
      <c r="K427" s="21"/>
      <c r="M427" s="18"/>
      <c r="N427" s="21"/>
      <c r="O427" s="21"/>
      <c r="P427" s="31"/>
      <c r="Q427" s="18"/>
      <c r="R427" s="21"/>
      <c r="S427" s="31"/>
      <c r="T427" s="21"/>
      <c r="U427" s="21"/>
      <c r="V427" s="21"/>
      <c r="W427" s="31"/>
      <c r="X427" s="23"/>
    </row>
    <row r="428" spans="11:24" x14ac:dyDescent="0.25">
      <c r="K428" s="21"/>
      <c r="M428" s="18"/>
      <c r="N428" s="21"/>
      <c r="O428" s="21"/>
      <c r="P428" s="31"/>
      <c r="Q428" s="18"/>
      <c r="R428" s="21"/>
      <c r="S428" s="31"/>
      <c r="T428" s="21"/>
      <c r="U428" s="21"/>
      <c r="V428" s="21"/>
      <c r="W428" s="31"/>
      <c r="X428" s="23"/>
    </row>
    <row r="429" spans="11:24" x14ac:dyDescent="0.25">
      <c r="K429" s="21"/>
      <c r="M429" s="18"/>
      <c r="N429" s="21"/>
      <c r="O429" s="21"/>
      <c r="P429" s="31"/>
      <c r="Q429" s="18"/>
      <c r="R429" s="21"/>
      <c r="S429" s="31"/>
      <c r="T429" s="21"/>
      <c r="U429" s="21"/>
      <c r="V429" s="21"/>
      <c r="W429" s="31"/>
      <c r="X429" s="23"/>
    </row>
    <row r="430" spans="11:24" x14ac:dyDescent="0.25">
      <c r="K430" s="21"/>
      <c r="M430" s="18"/>
      <c r="N430" s="21"/>
      <c r="O430" s="21"/>
      <c r="P430" s="31"/>
      <c r="Q430" s="18"/>
      <c r="R430" s="21"/>
      <c r="S430" s="31"/>
      <c r="T430" s="21"/>
      <c r="U430" s="21"/>
      <c r="V430" s="21"/>
      <c r="W430" s="31"/>
      <c r="X430" s="23"/>
    </row>
    <row r="431" spans="11:24" x14ac:dyDescent="0.25">
      <c r="K431" s="21"/>
      <c r="M431" s="18"/>
      <c r="N431" s="21"/>
      <c r="O431" s="21"/>
      <c r="P431" s="31"/>
      <c r="Q431" s="18"/>
      <c r="R431" s="21"/>
      <c r="S431" s="31"/>
      <c r="T431" s="21"/>
      <c r="U431" s="21"/>
      <c r="V431" s="21"/>
      <c r="W431" s="31"/>
      <c r="X431" s="23"/>
    </row>
    <row r="432" spans="11:24" x14ac:dyDescent="0.25">
      <c r="K432" s="21"/>
      <c r="M432" s="18"/>
      <c r="N432" s="21"/>
      <c r="O432" s="21"/>
      <c r="P432" s="31"/>
      <c r="Q432" s="18"/>
      <c r="R432" s="21"/>
      <c r="S432" s="31"/>
      <c r="T432" s="21"/>
      <c r="U432" s="21"/>
      <c r="V432" s="21"/>
      <c r="W432" s="31"/>
      <c r="X432" s="23"/>
    </row>
    <row r="433" spans="11:24" x14ac:dyDescent="0.25">
      <c r="K433" s="21"/>
      <c r="M433" s="18"/>
      <c r="N433" s="21"/>
      <c r="O433" s="21"/>
      <c r="P433" s="31"/>
      <c r="Q433" s="18"/>
      <c r="R433" s="21"/>
      <c r="S433" s="31"/>
      <c r="T433" s="21"/>
      <c r="U433" s="21"/>
      <c r="V433" s="21"/>
      <c r="W433" s="31"/>
      <c r="X433" s="23"/>
    </row>
    <row r="434" spans="11:24" x14ac:dyDescent="0.25">
      <c r="K434" s="21"/>
      <c r="M434" s="18"/>
      <c r="N434" s="21"/>
      <c r="O434" s="21"/>
      <c r="P434" s="31"/>
      <c r="Q434" s="18"/>
      <c r="R434" s="21"/>
      <c r="S434" s="31"/>
      <c r="T434" s="21"/>
      <c r="U434" s="21"/>
      <c r="V434" s="21"/>
      <c r="W434" s="31"/>
      <c r="X434" s="23"/>
    </row>
    <row r="435" spans="11:24" x14ac:dyDescent="0.25">
      <c r="K435" s="21"/>
      <c r="M435" s="18"/>
      <c r="N435" s="21"/>
      <c r="O435" s="21"/>
      <c r="P435" s="31"/>
      <c r="Q435" s="18"/>
      <c r="R435" s="21"/>
      <c r="S435" s="31"/>
      <c r="T435" s="21"/>
      <c r="U435" s="21"/>
      <c r="V435" s="21"/>
      <c r="W435" s="31"/>
      <c r="X435" s="23"/>
    </row>
    <row r="436" spans="11:24" x14ac:dyDescent="0.25">
      <c r="K436" s="21"/>
      <c r="M436" s="18"/>
      <c r="N436" s="21"/>
      <c r="O436" s="21"/>
      <c r="P436" s="31"/>
      <c r="Q436" s="18"/>
      <c r="R436" s="21"/>
      <c r="S436" s="31"/>
      <c r="T436" s="21"/>
      <c r="U436" s="21"/>
      <c r="V436" s="21"/>
      <c r="W436" s="31"/>
      <c r="X436" s="23"/>
    </row>
    <row r="437" spans="11:24" x14ac:dyDescent="0.25">
      <c r="K437" s="21"/>
      <c r="M437" s="18"/>
      <c r="N437" s="21"/>
      <c r="O437" s="21"/>
      <c r="P437" s="31"/>
      <c r="Q437" s="18"/>
      <c r="R437" s="21"/>
      <c r="S437" s="31"/>
      <c r="T437" s="21"/>
      <c r="U437" s="21"/>
      <c r="V437" s="21"/>
      <c r="W437" s="31"/>
      <c r="X437" s="23"/>
    </row>
    <row r="438" spans="11:24" x14ac:dyDescent="0.25">
      <c r="K438" s="21"/>
      <c r="M438" s="18"/>
      <c r="N438" s="21"/>
      <c r="O438" s="21"/>
      <c r="P438" s="31"/>
      <c r="Q438" s="18"/>
      <c r="R438" s="21"/>
      <c r="S438" s="31"/>
      <c r="T438" s="21"/>
      <c r="U438" s="21"/>
      <c r="V438" s="21"/>
      <c r="W438" s="31"/>
      <c r="X438" s="23"/>
    </row>
    <row r="439" spans="11:24" x14ac:dyDescent="0.25">
      <c r="K439" s="21"/>
      <c r="M439" s="18"/>
      <c r="N439" s="21"/>
      <c r="O439" s="21"/>
      <c r="P439" s="31"/>
      <c r="Q439" s="18"/>
      <c r="R439" s="21"/>
      <c r="S439" s="31"/>
      <c r="T439" s="21"/>
      <c r="U439" s="21"/>
      <c r="V439" s="21"/>
      <c r="W439" s="31"/>
      <c r="X439" s="23"/>
    </row>
    <row r="440" spans="11:24" x14ac:dyDescent="0.25">
      <c r="K440" s="21"/>
      <c r="M440" s="18"/>
      <c r="N440" s="21"/>
      <c r="O440" s="21"/>
      <c r="P440" s="31"/>
      <c r="Q440" s="18"/>
      <c r="R440" s="21"/>
      <c r="S440" s="31"/>
      <c r="T440" s="21"/>
      <c r="U440" s="21"/>
      <c r="V440" s="21"/>
      <c r="W440" s="31"/>
      <c r="X440" s="23"/>
    </row>
    <row r="441" spans="11:24" x14ac:dyDescent="0.25">
      <c r="K441" s="21"/>
      <c r="M441" s="18"/>
      <c r="N441" s="21"/>
      <c r="O441" s="21"/>
      <c r="P441" s="31"/>
      <c r="Q441" s="18"/>
      <c r="R441" s="21"/>
      <c r="S441" s="31"/>
      <c r="T441" s="21"/>
      <c r="U441" s="21"/>
      <c r="V441" s="21"/>
      <c r="W441" s="31"/>
      <c r="X441" s="23"/>
    </row>
    <row r="442" spans="11:24" x14ac:dyDescent="0.25">
      <c r="K442" s="21"/>
      <c r="M442" s="18"/>
      <c r="N442" s="21"/>
      <c r="O442" s="21"/>
      <c r="P442" s="31"/>
      <c r="Q442" s="18"/>
      <c r="R442" s="21"/>
      <c r="S442" s="31"/>
      <c r="T442" s="21"/>
      <c r="U442" s="21"/>
      <c r="V442" s="21"/>
      <c r="W442" s="31"/>
      <c r="X442" s="23"/>
    </row>
    <row r="443" spans="11:24" x14ac:dyDescent="0.25">
      <c r="K443" s="21"/>
      <c r="M443" s="18"/>
      <c r="N443" s="21"/>
      <c r="O443" s="21"/>
      <c r="P443" s="31"/>
      <c r="Q443" s="18"/>
      <c r="R443" s="21"/>
      <c r="S443" s="31"/>
      <c r="T443" s="21"/>
      <c r="U443" s="21"/>
      <c r="V443" s="21"/>
      <c r="W443" s="31"/>
      <c r="X443" s="23"/>
    </row>
    <row r="444" spans="11:24" x14ac:dyDescent="0.25">
      <c r="K444" s="21"/>
      <c r="M444" s="18"/>
      <c r="N444" s="21"/>
      <c r="O444" s="21"/>
      <c r="P444" s="31"/>
      <c r="Q444" s="18"/>
      <c r="R444" s="21"/>
      <c r="S444" s="31"/>
      <c r="T444" s="21"/>
      <c r="U444" s="21"/>
      <c r="V444" s="21"/>
      <c r="W444" s="31"/>
      <c r="X444" s="23"/>
    </row>
    <row r="445" spans="11:24" x14ac:dyDescent="0.25">
      <c r="K445" s="21"/>
      <c r="M445" s="18"/>
      <c r="N445" s="21"/>
      <c r="O445" s="21"/>
      <c r="P445" s="31"/>
      <c r="Q445" s="18"/>
      <c r="R445" s="21"/>
      <c r="S445" s="31"/>
      <c r="T445" s="21"/>
      <c r="U445" s="21"/>
      <c r="V445" s="21"/>
      <c r="W445" s="31"/>
      <c r="X445" s="23"/>
    </row>
    <row r="446" spans="11:24" x14ac:dyDescent="0.25">
      <c r="K446" s="21"/>
      <c r="M446" s="18"/>
      <c r="N446" s="21"/>
      <c r="O446" s="21"/>
      <c r="P446" s="31"/>
      <c r="Q446" s="18"/>
      <c r="R446" s="21"/>
      <c r="S446" s="31"/>
      <c r="T446" s="21"/>
      <c r="U446" s="21"/>
      <c r="V446" s="21"/>
      <c r="W446" s="31"/>
      <c r="X446" s="23"/>
    </row>
    <row r="447" spans="11:24" x14ac:dyDescent="0.25">
      <c r="K447" s="21"/>
      <c r="M447" s="18"/>
      <c r="N447" s="21"/>
      <c r="O447" s="21"/>
      <c r="P447" s="31"/>
      <c r="Q447" s="18"/>
      <c r="R447" s="21"/>
      <c r="S447" s="31"/>
      <c r="T447" s="21"/>
      <c r="U447" s="21"/>
      <c r="V447" s="21"/>
      <c r="W447" s="31"/>
      <c r="X447" s="23"/>
    </row>
    <row r="448" spans="11:24" x14ac:dyDescent="0.25">
      <c r="K448" s="21"/>
      <c r="M448" s="18"/>
      <c r="N448" s="21"/>
      <c r="O448" s="21"/>
      <c r="P448" s="31"/>
      <c r="Q448" s="18"/>
      <c r="R448" s="21"/>
      <c r="S448" s="31"/>
      <c r="T448" s="21"/>
      <c r="U448" s="21"/>
      <c r="V448" s="21"/>
      <c r="W448" s="31"/>
      <c r="X448" s="23"/>
    </row>
    <row r="449" spans="11:24" x14ac:dyDescent="0.25">
      <c r="K449" s="21"/>
      <c r="M449" s="18"/>
      <c r="N449" s="21"/>
      <c r="O449" s="21"/>
      <c r="P449" s="31"/>
      <c r="Q449" s="18"/>
      <c r="R449" s="21"/>
      <c r="S449" s="31"/>
      <c r="T449" s="21"/>
      <c r="U449" s="21"/>
      <c r="V449" s="21"/>
      <c r="W449" s="31"/>
      <c r="X449" s="23"/>
    </row>
    <row r="450" spans="11:24" x14ac:dyDescent="0.25">
      <c r="K450" s="21"/>
      <c r="M450" s="18"/>
      <c r="N450" s="21"/>
      <c r="O450" s="21"/>
      <c r="P450" s="31"/>
      <c r="Q450" s="18"/>
      <c r="R450" s="21"/>
      <c r="S450" s="31"/>
      <c r="T450" s="21"/>
      <c r="U450" s="21"/>
      <c r="V450" s="21"/>
      <c r="W450" s="31"/>
      <c r="X450" s="23"/>
    </row>
    <row r="451" spans="11:24" x14ac:dyDescent="0.25">
      <c r="K451" s="21"/>
      <c r="M451" s="18"/>
      <c r="N451" s="21"/>
      <c r="O451" s="21"/>
      <c r="P451" s="31"/>
      <c r="Q451" s="18"/>
      <c r="R451" s="21"/>
      <c r="S451" s="31"/>
      <c r="T451" s="21"/>
      <c r="U451" s="21"/>
      <c r="V451" s="21"/>
      <c r="W451" s="31"/>
      <c r="X451" s="23"/>
    </row>
    <row r="452" spans="11:24" x14ac:dyDescent="0.25">
      <c r="K452" s="21"/>
      <c r="M452" s="18"/>
      <c r="N452" s="21"/>
      <c r="O452" s="21"/>
      <c r="P452" s="31"/>
      <c r="Q452" s="18"/>
      <c r="R452" s="21"/>
      <c r="S452" s="31"/>
      <c r="T452" s="21"/>
      <c r="U452" s="21"/>
      <c r="V452" s="21"/>
      <c r="W452" s="31"/>
      <c r="X452" s="23"/>
    </row>
    <row r="453" spans="11:24" x14ac:dyDescent="0.25">
      <c r="K453" s="21"/>
      <c r="M453" s="18"/>
      <c r="N453" s="21"/>
      <c r="O453" s="21"/>
      <c r="P453" s="31"/>
      <c r="Q453" s="18"/>
      <c r="R453" s="21"/>
      <c r="S453" s="31"/>
      <c r="T453" s="21"/>
      <c r="U453" s="21"/>
      <c r="V453" s="21"/>
      <c r="W453" s="31"/>
      <c r="X453" s="23"/>
    </row>
    <row r="454" spans="11:24" x14ac:dyDescent="0.25">
      <c r="K454" s="21"/>
      <c r="M454" s="18"/>
      <c r="N454" s="21"/>
      <c r="O454" s="21"/>
      <c r="P454" s="31"/>
      <c r="Q454" s="18"/>
      <c r="R454" s="21"/>
      <c r="S454" s="31"/>
      <c r="T454" s="21"/>
      <c r="U454" s="21"/>
      <c r="V454" s="21"/>
      <c r="W454" s="31"/>
      <c r="X454" s="23"/>
    </row>
    <row r="455" spans="11:24" x14ac:dyDescent="0.25">
      <c r="K455" s="21"/>
      <c r="M455" s="18"/>
      <c r="N455" s="21"/>
      <c r="O455" s="21"/>
      <c r="P455" s="31"/>
      <c r="Q455" s="18"/>
      <c r="R455" s="21"/>
      <c r="S455" s="31"/>
      <c r="T455" s="21"/>
      <c r="U455" s="21"/>
      <c r="V455" s="21"/>
      <c r="W455" s="31"/>
      <c r="X455" s="23"/>
    </row>
    <row r="456" spans="11:24" x14ac:dyDescent="0.25">
      <c r="K456" s="21"/>
      <c r="M456" s="18"/>
      <c r="N456" s="21"/>
      <c r="O456" s="21"/>
      <c r="P456" s="31"/>
      <c r="Q456" s="18"/>
      <c r="R456" s="21"/>
      <c r="S456" s="31"/>
      <c r="T456" s="21"/>
      <c r="U456" s="21"/>
      <c r="V456" s="21"/>
      <c r="W456" s="31"/>
      <c r="X456" s="23"/>
    </row>
    <row r="457" spans="11:24" x14ac:dyDescent="0.25">
      <c r="K457" s="21"/>
      <c r="M457" s="18"/>
      <c r="N457" s="21"/>
      <c r="O457" s="21"/>
      <c r="P457" s="31"/>
      <c r="Q457" s="18"/>
      <c r="R457" s="21"/>
      <c r="S457" s="31"/>
      <c r="T457" s="21"/>
      <c r="U457" s="21"/>
      <c r="V457" s="21"/>
      <c r="W457" s="31"/>
      <c r="X457" s="23"/>
    </row>
    <row r="458" spans="11:24" x14ac:dyDescent="0.25">
      <c r="K458" s="21"/>
      <c r="M458" s="18"/>
      <c r="N458" s="21"/>
      <c r="O458" s="21"/>
      <c r="P458" s="31"/>
      <c r="Q458" s="18"/>
      <c r="R458" s="21"/>
      <c r="S458" s="31"/>
      <c r="T458" s="21"/>
      <c r="U458" s="21"/>
      <c r="V458" s="21"/>
      <c r="W458" s="31"/>
      <c r="X458" s="23"/>
    </row>
    <row r="459" spans="11:24" x14ac:dyDescent="0.25">
      <c r="K459" s="21"/>
      <c r="M459" s="18"/>
      <c r="N459" s="21"/>
      <c r="O459" s="21"/>
      <c r="P459" s="31"/>
      <c r="Q459" s="18"/>
      <c r="R459" s="21"/>
      <c r="S459" s="31"/>
      <c r="T459" s="21"/>
      <c r="U459" s="21"/>
      <c r="V459" s="21"/>
      <c r="W459" s="31"/>
      <c r="X459" s="23"/>
    </row>
    <row r="460" spans="11:24" x14ac:dyDescent="0.25">
      <c r="K460" s="21"/>
      <c r="M460" s="18"/>
      <c r="N460" s="21"/>
      <c r="O460" s="21"/>
      <c r="P460" s="31"/>
      <c r="Q460" s="18"/>
      <c r="R460" s="21"/>
      <c r="S460" s="31"/>
      <c r="T460" s="21"/>
      <c r="U460" s="21"/>
      <c r="V460" s="21"/>
      <c r="W460" s="31"/>
      <c r="X460" s="23"/>
    </row>
    <row r="461" spans="11:24" x14ac:dyDescent="0.25">
      <c r="K461" s="21"/>
      <c r="M461" s="18"/>
      <c r="N461" s="21"/>
      <c r="O461" s="21"/>
      <c r="P461" s="31"/>
      <c r="Q461" s="18"/>
      <c r="R461" s="21"/>
      <c r="S461" s="31"/>
      <c r="T461" s="21"/>
      <c r="U461" s="21"/>
      <c r="V461" s="21"/>
      <c r="W461" s="31"/>
      <c r="X461" s="23"/>
    </row>
    <row r="462" spans="11:24" x14ac:dyDescent="0.25">
      <c r="K462" s="21"/>
      <c r="M462" s="18"/>
      <c r="N462" s="21"/>
      <c r="O462" s="21"/>
      <c r="P462" s="31"/>
      <c r="Q462" s="18"/>
      <c r="R462" s="21"/>
      <c r="S462" s="31"/>
      <c r="T462" s="21"/>
      <c r="U462" s="21"/>
      <c r="V462" s="21"/>
      <c r="W462" s="31"/>
      <c r="X462" s="23"/>
    </row>
    <row r="463" spans="11:24" x14ac:dyDescent="0.25">
      <c r="K463" s="21"/>
      <c r="M463" s="18"/>
      <c r="N463" s="21"/>
      <c r="O463" s="21"/>
      <c r="P463" s="31"/>
      <c r="Q463" s="18"/>
      <c r="R463" s="21"/>
      <c r="S463" s="31"/>
      <c r="T463" s="21"/>
      <c r="U463" s="21"/>
      <c r="V463" s="21"/>
      <c r="W463" s="31"/>
      <c r="X463" s="23"/>
    </row>
    <row r="464" spans="11:24" x14ac:dyDescent="0.25">
      <c r="K464" s="21"/>
      <c r="M464" s="18"/>
      <c r="N464" s="21"/>
      <c r="O464" s="21"/>
      <c r="P464" s="31"/>
      <c r="Q464" s="18"/>
      <c r="R464" s="21"/>
      <c r="S464" s="31"/>
      <c r="T464" s="21"/>
      <c r="U464" s="21"/>
      <c r="V464" s="21"/>
      <c r="W464" s="31"/>
      <c r="X464" s="23"/>
    </row>
    <row r="465" spans="11:24" x14ac:dyDescent="0.25">
      <c r="K465" s="21"/>
      <c r="M465" s="18"/>
      <c r="N465" s="21"/>
      <c r="O465" s="21"/>
      <c r="P465" s="31"/>
      <c r="Q465" s="18"/>
      <c r="R465" s="21"/>
      <c r="S465" s="31"/>
      <c r="T465" s="21"/>
      <c r="U465" s="21"/>
      <c r="V465" s="21"/>
      <c r="W465" s="31"/>
      <c r="X465" s="23"/>
    </row>
    <row r="466" spans="11:24" x14ac:dyDescent="0.25">
      <c r="K466" s="21"/>
      <c r="M466" s="18"/>
      <c r="N466" s="21"/>
      <c r="O466" s="21"/>
      <c r="P466" s="31"/>
      <c r="Q466" s="18"/>
      <c r="R466" s="21"/>
      <c r="S466" s="31"/>
      <c r="T466" s="21"/>
      <c r="U466" s="21"/>
      <c r="V466" s="21"/>
      <c r="W466" s="31"/>
      <c r="X466" s="23"/>
    </row>
    <row r="467" spans="11:24" x14ac:dyDescent="0.25">
      <c r="K467" s="21"/>
      <c r="M467" s="18"/>
      <c r="N467" s="21"/>
      <c r="O467" s="21"/>
      <c r="P467" s="31"/>
      <c r="Q467" s="18"/>
      <c r="R467" s="21"/>
      <c r="S467" s="31"/>
      <c r="T467" s="21"/>
      <c r="U467" s="21"/>
      <c r="V467" s="21"/>
      <c r="W467" s="31"/>
      <c r="X467" s="23"/>
    </row>
    <row r="468" spans="11:24" x14ac:dyDescent="0.25">
      <c r="K468" s="21"/>
      <c r="M468" s="18"/>
      <c r="N468" s="21"/>
      <c r="O468" s="21"/>
      <c r="P468" s="31"/>
      <c r="Q468" s="18"/>
      <c r="R468" s="21"/>
      <c r="S468" s="31"/>
      <c r="T468" s="21"/>
      <c r="U468" s="21"/>
      <c r="V468" s="21"/>
      <c r="W468" s="31"/>
      <c r="X468" s="23"/>
    </row>
    <row r="469" spans="11:24" x14ac:dyDescent="0.25">
      <c r="K469" s="21"/>
      <c r="M469" s="18"/>
      <c r="N469" s="21"/>
      <c r="O469" s="21"/>
      <c r="P469" s="31"/>
      <c r="Q469" s="18"/>
      <c r="R469" s="21"/>
      <c r="S469" s="31"/>
      <c r="T469" s="21"/>
      <c r="U469" s="21"/>
      <c r="V469" s="21"/>
      <c r="W469" s="31"/>
      <c r="X469" s="23"/>
    </row>
    <row r="470" spans="11:24" x14ac:dyDescent="0.25">
      <c r="K470" s="21"/>
      <c r="M470" s="18"/>
      <c r="N470" s="21"/>
      <c r="O470" s="21"/>
      <c r="P470" s="31"/>
      <c r="Q470" s="18"/>
      <c r="R470" s="21"/>
      <c r="S470" s="31"/>
      <c r="T470" s="21"/>
      <c r="U470" s="21"/>
      <c r="V470" s="21"/>
      <c r="W470" s="31"/>
      <c r="X470" s="23"/>
    </row>
    <row r="471" spans="11:24" x14ac:dyDescent="0.25">
      <c r="K471" s="21"/>
      <c r="M471" s="18"/>
      <c r="N471" s="21"/>
      <c r="O471" s="21"/>
      <c r="P471" s="31"/>
      <c r="Q471" s="18"/>
      <c r="R471" s="21"/>
      <c r="S471" s="31"/>
      <c r="T471" s="21"/>
      <c r="U471" s="21"/>
      <c r="V471" s="21"/>
      <c r="W471" s="31"/>
      <c r="X471" s="23"/>
    </row>
    <row r="472" spans="11:24" x14ac:dyDescent="0.25">
      <c r="K472" s="21"/>
      <c r="M472" s="18"/>
      <c r="N472" s="21"/>
      <c r="O472" s="21"/>
      <c r="P472" s="31"/>
      <c r="Q472" s="18"/>
      <c r="R472" s="21"/>
      <c r="S472" s="31"/>
      <c r="T472" s="21"/>
      <c r="U472" s="21"/>
      <c r="V472" s="21"/>
      <c r="W472" s="31"/>
      <c r="X472" s="23"/>
    </row>
    <row r="473" spans="11:24" x14ac:dyDescent="0.25">
      <c r="K473" s="21"/>
      <c r="M473" s="18"/>
      <c r="N473" s="21"/>
      <c r="O473" s="21"/>
      <c r="P473" s="31"/>
      <c r="Q473" s="18"/>
      <c r="R473" s="21"/>
      <c r="S473" s="31"/>
      <c r="T473" s="21"/>
      <c r="U473" s="21"/>
      <c r="V473" s="21"/>
      <c r="W473" s="31"/>
      <c r="X473" s="23"/>
    </row>
    <row r="474" spans="11:24" x14ac:dyDescent="0.25">
      <c r="K474" s="21"/>
      <c r="M474" s="18"/>
      <c r="N474" s="21"/>
      <c r="O474" s="21"/>
      <c r="P474" s="31"/>
      <c r="Q474" s="18"/>
      <c r="R474" s="21"/>
      <c r="S474" s="31"/>
      <c r="T474" s="21"/>
      <c r="U474" s="21"/>
      <c r="V474" s="21"/>
      <c r="W474" s="31"/>
      <c r="X474" s="23"/>
    </row>
    <row r="475" spans="11:24" x14ac:dyDescent="0.25">
      <c r="K475" s="21"/>
      <c r="M475" s="18"/>
      <c r="N475" s="21"/>
      <c r="O475" s="21"/>
      <c r="P475" s="31"/>
      <c r="Q475" s="18"/>
      <c r="R475" s="21"/>
      <c r="S475" s="31"/>
      <c r="T475" s="21"/>
      <c r="U475" s="21"/>
      <c r="V475" s="21"/>
      <c r="W475" s="31"/>
      <c r="X475" s="23"/>
    </row>
    <row r="476" spans="11:24" x14ac:dyDescent="0.25">
      <c r="K476" s="21"/>
      <c r="M476" s="18"/>
      <c r="N476" s="21"/>
      <c r="O476" s="21"/>
      <c r="P476" s="31"/>
      <c r="Q476" s="18"/>
      <c r="R476" s="21"/>
      <c r="S476" s="31"/>
      <c r="T476" s="21"/>
      <c r="U476" s="21"/>
      <c r="V476" s="21"/>
      <c r="W476" s="31"/>
      <c r="X476" s="23"/>
    </row>
    <row r="477" spans="11:24" x14ac:dyDescent="0.25">
      <c r="K477" s="21"/>
      <c r="M477" s="18"/>
      <c r="N477" s="21"/>
      <c r="O477" s="21"/>
      <c r="P477" s="31"/>
      <c r="Q477" s="18"/>
      <c r="R477" s="21"/>
      <c r="S477" s="31"/>
      <c r="T477" s="21"/>
      <c r="U477" s="21"/>
      <c r="V477" s="21"/>
      <c r="W477" s="31"/>
      <c r="X477" s="23"/>
    </row>
    <row r="478" spans="11:24" x14ac:dyDescent="0.25">
      <c r="K478" s="21"/>
      <c r="M478" s="18"/>
      <c r="N478" s="21"/>
      <c r="O478" s="21"/>
      <c r="P478" s="31"/>
      <c r="Q478" s="18"/>
      <c r="R478" s="21"/>
      <c r="S478" s="31"/>
      <c r="T478" s="21"/>
      <c r="U478" s="21"/>
      <c r="V478" s="21"/>
      <c r="W478" s="31"/>
      <c r="X478" s="23"/>
    </row>
    <row r="479" spans="11:24" x14ac:dyDescent="0.25">
      <c r="K479" s="21"/>
      <c r="M479" s="18"/>
      <c r="N479" s="21"/>
      <c r="O479" s="21"/>
      <c r="P479" s="31"/>
      <c r="Q479" s="18"/>
      <c r="R479" s="21"/>
      <c r="S479" s="31"/>
      <c r="T479" s="21"/>
      <c r="U479" s="21"/>
      <c r="V479" s="21"/>
      <c r="W479" s="31"/>
      <c r="X479" s="23"/>
    </row>
    <row r="480" spans="11:24" x14ac:dyDescent="0.25">
      <c r="K480" s="21"/>
      <c r="M480" s="18"/>
      <c r="N480" s="21"/>
      <c r="O480" s="21"/>
      <c r="P480" s="31"/>
      <c r="Q480" s="18"/>
      <c r="R480" s="21"/>
      <c r="S480" s="31"/>
      <c r="T480" s="21"/>
      <c r="U480" s="21"/>
      <c r="V480" s="21"/>
      <c r="W480" s="31"/>
      <c r="X480" s="23"/>
    </row>
    <row r="481" spans="5:24" x14ac:dyDescent="0.25">
      <c r="K481" s="21"/>
      <c r="M481" s="18"/>
      <c r="N481" s="21"/>
      <c r="O481" s="21"/>
      <c r="P481" s="31"/>
      <c r="Q481" s="18"/>
      <c r="R481" s="21"/>
      <c r="S481" s="31"/>
      <c r="T481" s="21"/>
      <c r="U481" s="21"/>
      <c r="V481" s="21"/>
      <c r="W481" s="31"/>
      <c r="X481" s="23"/>
    </row>
    <row r="482" spans="5:24" x14ac:dyDescent="0.25">
      <c r="K482" s="21"/>
      <c r="M482" s="18"/>
      <c r="N482" s="21"/>
      <c r="O482" s="21"/>
      <c r="P482" s="31"/>
      <c r="Q482" s="18"/>
      <c r="R482" s="21"/>
      <c r="S482" s="31"/>
      <c r="T482" s="21"/>
      <c r="U482" s="21"/>
      <c r="V482" s="21"/>
      <c r="W482" s="31"/>
      <c r="X482" s="23"/>
    </row>
    <row r="483" spans="5:24" x14ac:dyDescent="0.25">
      <c r="K483" s="21"/>
      <c r="M483" s="18"/>
      <c r="N483" s="21"/>
      <c r="O483" s="21"/>
      <c r="P483" s="31"/>
      <c r="Q483" s="18"/>
      <c r="R483" s="21"/>
      <c r="S483" s="31"/>
      <c r="T483" s="21"/>
      <c r="U483" s="21"/>
      <c r="V483" s="21"/>
      <c r="W483" s="31"/>
      <c r="X483" s="23"/>
    </row>
    <row r="484" spans="5:24" x14ac:dyDescent="0.25">
      <c r="K484" s="21"/>
      <c r="M484" s="18"/>
      <c r="N484" s="21"/>
      <c r="O484" s="21"/>
      <c r="P484" s="31"/>
      <c r="Q484" s="18"/>
      <c r="R484" s="21"/>
      <c r="S484" s="31"/>
      <c r="T484" s="21"/>
      <c r="U484" s="21"/>
      <c r="V484" s="21"/>
      <c r="W484" s="31"/>
      <c r="X484" s="23"/>
    </row>
    <row r="485" spans="5:24" x14ac:dyDescent="0.25">
      <c r="K485" s="21"/>
      <c r="M485" s="18"/>
      <c r="N485" s="21"/>
      <c r="O485" s="21"/>
      <c r="P485" s="31"/>
      <c r="Q485" s="18"/>
      <c r="R485" s="21"/>
      <c r="S485" s="31"/>
      <c r="T485" s="21"/>
      <c r="U485" s="21"/>
      <c r="V485" s="21"/>
      <c r="W485" s="31"/>
      <c r="X485" s="23"/>
    </row>
    <row r="486" spans="5:24" x14ac:dyDescent="0.25">
      <c r="K486" s="21"/>
      <c r="M486" s="18"/>
      <c r="N486" s="21"/>
      <c r="O486" s="21"/>
      <c r="P486" s="31"/>
      <c r="Q486" s="18"/>
      <c r="R486" s="21"/>
      <c r="S486" s="31"/>
      <c r="T486" s="21"/>
      <c r="U486" s="21"/>
      <c r="V486" s="21"/>
      <c r="W486" s="31"/>
      <c r="X486" s="23"/>
    </row>
    <row r="487" spans="5:24" x14ac:dyDescent="0.25">
      <c r="K487" s="21"/>
      <c r="M487" s="18"/>
      <c r="N487" s="21"/>
      <c r="O487" s="21"/>
      <c r="P487" s="31"/>
      <c r="Q487" s="18"/>
      <c r="R487" s="21"/>
      <c r="S487" s="31"/>
      <c r="T487" s="21"/>
      <c r="U487" s="21"/>
      <c r="V487" s="21"/>
      <c r="W487" s="31"/>
      <c r="X487" s="23"/>
    </row>
    <row r="488" spans="5:24" x14ac:dyDescent="0.25">
      <c r="K488" s="21"/>
      <c r="M488" s="18"/>
      <c r="N488" s="21"/>
      <c r="O488" s="21"/>
      <c r="P488" s="31"/>
      <c r="Q488" s="18"/>
      <c r="R488" s="21"/>
      <c r="S488" s="31"/>
      <c r="T488" s="21"/>
      <c r="U488" s="21"/>
      <c r="V488" s="21"/>
      <c r="W488" s="31"/>
      <c r="X488" s="23"/>
    </row>
    <row r="489" spans="5:24" x14ac:dyDescent="0.25">
      <c r="K489" s="21"/>
      <c r="M489" s="18"/>
      <c r="N489" s="21"/>
      <c r="O489" s="21"/>
      <c r="P489" s="31"/>
      <c r="Q489" s="18"/>
      <c r="R489" s="21"/>
      <c r="S489" s="31"/>
      <c r="T489" s="21"/>
      <c r="U489" s="21"/>
      <c r="V489" s="21"/>
      <c r="W489" s="31"/>
      <c r="X489" s="23"/>
    </row>
    <row r="490" spans="5:24" x14ac:dyDescent="0.25">
      <c r="E490" s="7"/>
      <c r="K490" s="21"/>
      <c r="M490" s="18"/>
      <c r="N490" s="21"/>
      <c r="O490" s="21"/>
      <c r="P490" s="31"/>
      <c r="Q490" s="18"/>
      <c r="R490" s="21"/>
      <c r="S490" s="31"/>
      <c r="T490" s="21"/>
      <c r="U490" s="21"/>
      <c r="V490" s="21"/>
      <c r="W490" s="31"/>
      <c r="X490" s="23"/>
    </row>
    <row r="491" spans="5:24" x14ac:dyDescent="0.25">
      <c r="E491" s="7"/>
      <c r="K491" s="21"/>
      <c r="M491" s="18"/>
      <c r="N491" s="21"/>
      <c r="O491" s="21"/>
      <c r="P491" s="31"/>
      <c r="Q491" s="18"/>
      <c r="R491" s="21"/>
      <c r="S491" s="31"/>
      <c r="T491" s="21"/>
      <c r="U491" s="21"/>
      <c r="V491" s="21"/>
      <c r="W491" s="31"/>
      <c r="X491" s="23"/>
    </row>
    <row r="492" spans="5:24" x14ac:dyDescent="0.25">
      <c r="E492" s="7"/>
      <c r="K492" s="21"/>
      <c r="M492" s="18"/>
      <c r="N492" s="21"/>
      <c r="O492" s="21"/>
      <c r="P492" s="31"/>
      <c r="Q492" s="18"/>
      <c r="R492" s="21"/>
      <c r="S492" s="31"/>
      <c r="T492" s="21"/>
      <c r="U492" s="21"/>
      <c r="V492" s="21"/>
      <c r="W492" s="31"/>
      <c r="X492" s="23"/>
    </row>
    <row r="493" spans="5:24" x14ac:dyDescent="0.25">
      <c r="E493" s="7"/>
      <c r="K493" s="21"/>
      <c r="M493" s="18"/>
      <c r="N493" s="21"/>
      <c r="O493" s="21"/>
      <c r="P493" s="31"/>
      <c r="Q493" s="18"/>
      <c r="R493" s="21"/>
      <c r="S493" s="31"/>
      <c r="T493" s="21"/>
      <c r="U493" s="21"/>
      <c r="V493" s="21"/>
      <c r="W493" s="31"/>
      <c r="X493" s="23"/>
    </row>
    <row r="494" spans="5:24" x14ac:dyDescent="0.25">
      <c r="E494" s="7"/>
      <c r="K494" s="21"/>
      <c r="M494" s="18"/>
      <c r="N494" s="21"/>
      <c r="O494" s="21"/>
      <c r="P494" s="31"/>
      <c r="Q494" s="18"/>
      <c r="R494" s="21"/>
      <c r="S494" s="31"/>
      <c r="T494" s="21"/>
      <c r="U494" s="21"/>
      <c r="V494" s="21"/>
      <c r="W494" s="31"/>
      <c r="X494" s="23"/>
    </row>
    <row r="495" spans="5:24" x14ac:dyDescent="0.25">
      <c r="E495" s="7"/>
      <c r="K495" s="21"/>
      <c r="M495" s="18"/>
      <c r="N495" s="21"/>
      <c r="O495" s="21"/>
      <c r="P495" s="31"/>
      <c r="Q495" s="18"/>
      <c r="R495" s="21"/>
      <c r="S495" s="31"/>
      <c r="T495" s="21"/>
      <c r="U495" s="21"/>
      <c r="V495" s="21"/>
      <c r="W495" s="31"/>
      <c r="X495" s="23"/>
    </row>
    <row r="496" spans="5:24" x14ac:dyDescent="0.25">
      <c r="E496" s="7"/>
      <c r="K496" s="21"/>
      <c r="M496" s="18"/>
      <c r="N496" s="21"/>
      <c r="O496" s="21"/>
      <c r="P496" s="31"/>
      <c r="Q496" s="18"/>
      <c r="R496" s="21"/>
      <c r="S496" s="31"/>
      <c r="T496" s="21"/>
      <c r="U496" s="21"/>
      <c r="V496" s="21"/>
      <c r="W496" s="31"/>
      <c r="X496" s="23"/>
    </row>
    <row r="497" spans="5:24" x14ac:dyDescent="0.25">
      <c r="E497" s="7"/>
      <c r="K497" s="21"/>
      <c r="M497" s="18"/>
      <c r="N497" s="21"/>
      <c r="O497" s="21"/>
      <c r="P497" s="31"/>
      <c r="Q497" s="18"/>
      <c r="R497" s="21"/>
      <c r="S497" s="31"/>
      <c r="T497" s="21"/>
      <c r="U497" s="21"/>
      <c r="V497" s="21"/>
      <c r="W497" s="31"/>
      <c r="X497" s="23"/>
    </row>
    <row r="498" spans="5:24" x14ac:dyDescent="0.25">
      <c r="E498" s="7"/>
      <c r="K498" s="21"/>
      <c r="M498" s="18"/>
      <c r="N498" s="21"/>
      <c r="O498" s="21"/>
      <c r="P498" s="31"/>
      <c r="Q498" s="18"/>
      <c r="R498" s="21"/>
      <c r="S498" s="31"/>
      <c r="T498" s="21"/>
      <c r="U498" s="21"/>
      <c r="V498" s="21"/>
      <c r="W498" s="31"/>
      <c r="X498" s="23"/>
    </row>
    <row r="499" spans="5:24" x14ac:dyDescent="0.25">
      <c r="E499" s="7"/>
      <c r="K499" s="21"/>
      <c r="M499" s="18"/>
      <c r="N499" s="21"/>
      <c r="O499" s="21"/>
      <c r="P499" s="31"/>
      <c r="Q499" s="18"/>
      <c r="R499" s="21"/>
      <c r="S499" s="31"/>
      <c r="T499" s="21"/>
      <c r="U499" s="21"/>
      <c r="V499" s="21"/>
      <c r="W499" s="31"/>
      <c r="X499" s="23"/>
    </row>
    <row r="500" spans="5:24" x14ac:dyDescent="0.25">
      <c r="E500" s="7"/>
      <c r="K500" s="21"/>
      <c r="M500" s="18"/>
      <c r="N500" s="21"/>
      <c r="O500" s="21"/>
      <c r="P500" s="31"/>
      <c r="Q500" s="18"/>
      <c r="R500" s="21"/>
      <c r="S500" s="31"/>
      <c r="T500" s="21"/>
      <c r="U500" s="21"/>
      <c r="V500" s="21"/>
      <c r="W500" s="31"/>
      <c r="X500" s="23"/>
    </row>
    <row r="501" spans="5:24" x14ac:dyDescent="0.25">
      <c r="E501" s="7"/>
      <c r="K501" s="21"/>
      <c r="M501" s="18"/>
      <c r="N501" s="21"/>
      <c r="O501" s="21"/>
      <c r="P501" s="31"/>
      <c r="Q501" s="18"/>
      <c r="R501" s="21"/>
      <c r="S501" s="31"/>
      <c r="T501" s="21"/>
      <c r="U501" s="21"/>
      <c r="V501" s="21"/>
      <c r="W501" s="31"/>
      <c r="X501" s="23"/>
    </row>
    <row r="502" spans="5:24" x14ac:dyDescent="0.25">
      <c r="E502" s="7"/>
      <c r="K502" s="21"/>
      <c r="M502" s="18"/>
      <c r="N502" s="21"/>
      <c r="O502" s="21"/>
      <c r="P502" s="31"/>
      <c r="Q502" s="18"/>
      <c r="R502" s="21"/>
      <c r="S502" s="31"/>
      <c r="T502" s="21"/>
      <c r="U502" s="21"/>
      <c r="V502" s="21"/>
      <c r="W502" s="31"/>
      <c r="X502" s="23"/>
    </row>
    <row r="503" spans="5:24" x14ac:dyDescent="0.25">
      <c r="E503" s="7"/>
      <c r="K503" s="21"/>
      <c r="M503" s="18"/>
      <c r="N503" s="21"/>
      <c r="O503" s="21"/>
      <c r="P503" s="31"/>
      <c r="Q503" s="18"/>
      <c r="R503" s="21"/>
      <c r="S503" s="31"/>
      <c r="T503" s="21"/>
      <c r="U503" s="21"/>
      <c r="V503" s="21"/>
      <c r="W503" s="31"/>
      <c r="X503" s="23"/>
    </row>
    <row r="504" spans="5:24" x14ac:dyDescent="0.25">
      <c r="E504" s="7"/>
      <c r="K504" s="21"/>
      <c r="M504" s="18"/>
      <c r="N504" s="21"/>
      <c r="O504" s="21"/>
      <c r="P504" s="31"/>
      <c r="Q504" s="18"/>
      <c r="R504" s="21"/>
      <c r="S504" s="31"/>
      <c r="T504" s="21"/>
      <c r="U504" s="21"/>
      <c r="V504" s="21"/>
      <c r="W504" s="31"/>
      <c r="X504" s="23"/>
    </row>
    <row r="505" spans="5:24" x14ac:dyDescent="0.25">
      <c r="E505" s="7"/>
      <c r="K505" s="21"/>
      <c r="M505" s="18"/>
      <c r="N505" s="21"/>
      <c r="O505" s="21"/>
      <c r="P505" s="31"/>
      <c r="Q505" s="18"/>
      <c r="R505" s="21"/>
      <c r="S505" s="31"/>
      <c r="T505" s="21"/>
      <c r="U505" s="21"/>
      <c r="V505" s="21"/>
      <c r="W505" s="31"/>
      <c r="X505" s="23"/>
    </row>
    <row r="506" spans="5:24" x14ac:dyDescent="0.25">
      <c r="E506" s="7"/>
      <c r="K506" s="21"/>
      <c r="M506" s="18"/>
      <c r="N506" s="21"/>
      <c r="O506" s="21"/>
      <c r="P506" s="31"/>
      <c r="Q506" s="18"/>
      <c r="R506" s="21"/>
      <c r="S506" s="31"/>
      <c r="T506" s="21"/>
      <c r="U506" s="21"/>
      <c r="V506" s="21"/>
      <c r="W506" s="31"/>
      <c r="X506" s="23"/>
    </row>
    <row r="507" spans="5:24" x14ac:dyDescent="0.25">
      <c r="E507" s="7"/>
      <c r="K507" s="21"/>
      <c r="M507" s="18"/>
      <c r="N507" s="21"/>
      <c r="O507" s="21"/>
      <c r="P507" s="31"/>
      <c r="Q507" s="18"/>
      <c r="R507" s="21"/>
      <c r="S507" s="31"/>
      <c r="T507" s="21"/>
      <c r="U507" s="21"/>
      <c r="V507" s="21"/>
      <c r="W507" s="31"/>
      <c r="X507" s="23"/>
    </row>
    <row r="508" spans="5:24" x14ac:dyDescent="0.25">
      <c r="E508" s="7"/>
      <c r="K508" s="21"/>
      <c r="M508" s="18"/>
      <c r="N508" s="21"/>
      <c r="O508" s="21"/>
      <c r="P508" s="31"/>
      <c r="Q508" s="18"/>
      <c r="R508" s="21"/>
      <c r="S508" s="31"/>
      <c r="T508" s="21"/>
      <c r="U508" s="21"/>
      <c r="V508" s="21"/>
      <c r="W508" s="31"/>
      <c r="X508" s="23"/>
    </row>
    <row r="509" spans="5:24" x14ac:dyDescent="0.25">
      <c r="E509" s="7"/>
      <c r="K509" s="21"/>
      <c r="M509" s="18"/>
      <c r="N509" s="21"/>
      <c r="O509" s="21"/>
      <c r="P509" s="31"/>
      <c r="Q509" s="18"/>
      <c r="R509" s="21"/>
      <c r="S509" s="31"/>
      <c r="T509" s="21"/>
      <c r="U509" s="21"/>
      <c r="V509" s="21"/>
      <c r="W509" s="31"/>
      <c r="X509" s="23"/>
    </row>
    <row r="510" spans="5:24" x14ac:dyDescent="0.25">
      <c r="E510" s="7"/>
      <c r="K510" s="21"/>
      <c r="M510" s="18"/>
      <c r="N510" s="21"/>
      <c r="O510" s="21"/>
      <c r="P510" s="31"/>
      <c r="Q510" s="18"/>
      <c r="R510" s="21"/>
      <c r="S510" s="31"/>
      <c r="T510" s="21"/>
      <c r="U510" s="21"/>
      <c r="V510" s="21"/>
      <c r="W510" s="31"/>
      <c r="X510" s="23"/>
    </row>
    <row r="511" spans="5:24" x14ac:dyDescent="0.25">
      <c r="E511" s="7"/>
      <c r="K511" s="21"/>
      <c r="M511" s="18"/>
      <c r="N511" s="21"/>
      <c r="O511" s="21"/>
      <c r="P511" s="31"/>
      <c r="Q511" s="18"/>
      <c r="R511" s="21"/>
      <c r="S511" s="31"/>
      <c r="T511" s="21"/>
      <c r="U511" s="21"/>
      <c r="V511" s="21"/>
      <c r="W511" s="31"/>
      <c r="X511" s="23"/>
    </row>
    <row r="512" spans="5:24" x14ac:dyDescent="0.25">
      <c r="E512" s="7"/>
      <c r="K512" s="21"/>
      <c r="M512" s="18"/>
      <c r="N512" s="21"/>
      <c r="O512" s="21"/>
      <c r="P512" s="31"/>
      <c r="Q512" s="18"/>
      <c r="R512" s="21"/>
      <c r="S512" s="31"/>
      <c r="T512" s="21"/>
      <c r="U512" s="21"/>
      <c r="V512" s="21"/>
      <c r="W512" s="31"/>
      <c r="X512" s="23"/>
    </row>
    <row r="513" spans="5:24" x14ac:dyDescent="0.25">
      <c r="E513" s="7"/>
      <c r="K513" s="21"/>
      <c r="M513" s="18"/>
      <c r="N513" s="21"/>
      <c r="O513" s="21"/>
      <c r="P513" s="31"/>
      <c r="Q513" s="18"/>
      <c r="R513" s="21"/>
      <c r="S513" s="31"/>
      <c r="T513" s="21"/>
      <c r="U513" s="21"/>
      <c r="V513" s="21"/>
      <c r="W513" s="31"/>
      <c r="X513" s="23"/>
    </row>
    <row r="514" spans="5:24" x14ac:dyDescent="0.25">
      <c r="E514" s="7"/>
      <c r="K514" s="21"/>
      <c r="M514" s="18"/>
      <c r="N514" s="21"/>
      <c r="O514" s="21"/>
      <c r="P514" s="31"/>
      <c r="Q514" s="18"/>
      <c r="R514" s="21"/>
      <c r="S514" s="31"/>
      <c r="T514" s="21"/>
      <c r="U514" s="21"/>
      <c r="V514" s="21"/>
      <c r="W514" s="31"/>
      <c r="X514" s="23"/>
    </row>
    <row r="515" spans="5:24" x14ac:dyDescent="0.25">
      <c r="E515" s="7"/>
      <c r="K515" s="21"/>
      <c r="M515" s="18"/>
      <c r="N515" s="21"/>
      <c r="O515" s="21"/>
      <c r="P515" s="31"/>
      <c r="Q515" s="18"/>
      <c r="R515" s="21"/>
      <c r="S515" s="31"/>
      <c r="T515" s="21"/>
      <c r="U515" s="21"/>
      <c r="V515" s="21"/>
      <c r="W515" s="31"/>
      <c r="X515" s="23"/>
    </row>
    <row r="516" spans="5:24" x14ac:dyDescent="0.25">
      <c r="E516" s="7"/>
      <c r="K516" s="21"/>
      <c r="M516" s="18"/>
      <c r="N516" s="21"/>
      <c r="O516" s="21"/>
      <c r="P516" s="31"/>
      <c r="Q516" s="18"/>
      <c r="R516" s="21"/>
      <c r="S516" s="31"/>
      <c r="T516" s="21"/>
      <c r="U516" s="21"/>
      <c r="V516" s="21"/>
      <c r="W516" s="31"/>
      <c r="X516" s="23"/>
    </row>
    <row r="517" spans="5:24" x14ac:dyDescent="0.25">
      <c r="E517" s="7"/>
      <c r="K517" s="21"/>
      <c r="M517" s="18"/>
      <c r="N517" s="21"/>
      <c r="O517" s="21"/>
      <c r="P517" s="31"/>
      <c r="Q517" s="18"/>
      <c r="R517" s="21"/>
      <c r="S517" s="31"/>
      <c r="T517" s="21"/>
      <c r="U517" s="21"/>
      <c r="V517" s="21"/>
      <c r="W517" s="31"/>
      <c r="X517" s="23"/>
    </row>
    <row r="518" spans="5:24" x14ac:dyDescent="0.25">
      <c r="E518" s="7"/>
      <c r="K518" s="21"/>
      <c r="M518" s="18"/>
      <c r="N518" s="21"/>
      <c r="O518" s="21"/>
      <c r="P518" s="31"/>
      <c r="Q518" s="18"/>
      <c r="R518" s="21"/>
      <c r="S518" s="31"/>
      <c r="T518" s="21"/>
      <c r="U518" s="21"/>
      <c r="V518" s="21"/>
      <c r="W518" s="31"/>
      <c r="X518" s="23"/>
    </row>
    <row r="519" spans="5:24" x14ac:dyDescent="0.25">
      <c r="E519" s="7"/>
      <c r="K519" s="21"/>
      <c r="M519" s="18"/>
      <c r="N519" s="21"/>
      <c r="O519" s="21"/>
      <c r="P519" s="31"/>
      <c r="Q519" s="18"/>
      <c r="R519" s="21"/>
      <c r="S519" s="31"/>
      <c r="T519" s="21"/>
      <c r="U519" s="21"/>
      <c r="V519" s="21"/>
      <c r="W519" s="31"/>
      <c r="X519" s="23"/>
    </row>
    <row r="520" spans="5:24" x14ac:dyDescent="0.25">
      <c r="E520" s="7"/>
      <c r="K520" s="21"/>
      <c r="M520" s="18"/>
      <c r="N520" s="21"/>
      <c r="O520" s="21"/>
      <c r="P520" s="31"/>
      <c r="Q520" s="18"/>
      <c r="R520" s="21"/>
      <c r="S520" s="31"/>
      <c r="T520" s="21"/>
      <c r="U520" s="21"/>
      <c r="V520" s="21"/>
      <c r="W520" s="31"/>
      <c r="X520" s="23"/>
    </row>
    <row r="521" spans="5:24" x14ac:dyDescent="0.25">
      <c r="E521" s="7"/>
      <c r="K521" s="21"/>
      <c r="M521" s="18"/>
      <c r="N521" s="21"/>
      <c r="O521" s="21"/>
      <c r="P521" s="31"/>
      <c r="Q521" s="18"/>
      <c r="R521" s="21"/>
      <c r="S521" s="31"/>
      <c r="T521" s="21"/>
      <c r="U521" s="21"/>
      <c r="V521" s="21"/>
      <c r="W521" s="31"/>
      <c r="X521" s="23"/>
    </row>
    <row r="522" spans="5:24" x14ac:dyDescent="0.25">
      <c r="E522" s="7"/>
      <c r="K522" s="21"/>
      <c r="M522" s="18"/>
      <c r="N522" s="21"/>
      <c r="O522" s="21"/>
      <c r="P522" s="31"/>
      <c r="Q522" s="18"/>
      <c r="R522" s="21"/>
      <c r="S522" s="31"/>
      <c r="T522" s="21"/>
      <c r="U522" s="21"/>
      <c r="V522" s="21"/>
      <c r="W522" s="31"/>
      <c r="X522" s="23"/>
    </row>
    <row r="523" spans="5:24" x14ac:dyDescent="0.25">
      <c r="E523" s="7"/>
      <c r="K523" s="21"/>
      <c r="M523" s="18"/>
      <c r="N523" s="21"/>
      <c r="O523" s="21"/>
      <c r="P523" s="31"/>
      <c r="Q523" s="18"/>
      <c r="R523" s="21"/>
      <c r="S523" s="31"/>
      <c r="T523" s="21"/>
      <c r="U523" s="21"/>
      <c r="V523" s="21"/>
      <c r="W523" s="31"/>
      <c r="X523" s="23"/>
    </row>
    <row r="524" spans="5:24" x14ac:dyDescent="0.25">
      <c r="E524" s="7"/>
      <c r="K524" s="21"/>
      <c r="M524" s="18"/>
      <c r="N524" s="21"/>
      <c r="O524" s="21"/>
      <c r="P524" s="31"/>
      <c r="Q524" s="18"/>
      <c r="R524" s="21"/>
      <c r="S524" s="31"/>
      <c r="T524" s="21"/>
      <c r="U524" s="21"/>
      <c r="V524" s="21"/>
      <c r="W524" s="31"/>
      <c r="X524" s="23"/>
    </row>
    <row r="525" spans="5:24" x14ac:dyDescent="0.25">
      <c r="E525" s="7"/>
      <c r="K525" s="21"/>
      <c r="M525" s="18"/>
      <c r="N525" s="21"/>
      <c r="O525" s="21"/>
      <c r="P525" s="31"/>
      <c r="Q525" s="18"/>
      <c r="R525" s="21"/>
      <c r="S525" s="31"/>
      <c r="T525" s="21"/>
      <c r="U525" s="21"/>
      <c r="V525" s="21"/>
      <c r="W525" s="31"/>
      <c r="X525" s="23"/>
    </row>
    <row r="526" spans="5:24" x14ac:dyDescent="0.25">
      <c r="E526" s="7"/>
      <c r="K526" s="21"/>
      <c r="M526" s="18"/>
      <c r="N526" s="21"/>
      <c r="O526" s="21"/>
      <c r="P526" s="31"/>
      <c r="Q526" s="18"/>
      <c r="R526" s="21"/>
      <c r="S526" s="31"/>
      <c r="T526" s="21"/>
      <c r="U526" s="21"/>
      <c r="V526" s="21"/>
      <c r="W526" s="31"/>
      <c r="X526" s="23"/>
    </row>
    <row r="527" spans="5:24" x14ac:dyDescent="0.25">
      <c r="E527" s="7"/>
      <c r="K527" s="21"/>
      <c r="M527" s="18"/>
      <c r="N527" s="21"/>
      <c r="O527" s="21"/>
      <c r="P527" s="31"/>
      <c r="Q527" s="18"/>
      <c r="R527" s="21"/>
      <c r="S527" s="31"/>
      <c r="T527" s="21"/>
      <c r="U527" s="21"/>
      <c r="V527" s="21"/>
      <c r="W527" s="31"/>
      <c r="X527" s="23"/>
    </row>
    <row r="528" spans="5:24" x14ac:dyDescent="0.25">
      <c r="E528" s="7"/>
      <c r="K528" s="21"/>
      <c r="M528" s="18"/>
      <c r="N528" s="21"/>
      <c r="O528" s="21"/>
      <c r="P528" s="31"/>
      <c r="Q528" s="18"/>
      <c r="R528" s="21"/>
      <c r="S528" s="31"/>
      <c r="T528" s="21"/>
      <c r="U528" s="21"/>
      <c r="V528" s="21"/>
      <c r="W528" s="31"/>
      <c r="X528" s="23"/>
    </row>
    <row r="529" spans="5:24" x14ac:dyDescent="0.25">
      <c r="E529" s="7"/>
      <c r="K529" s="21"/>
      <c r="M529" s="18"/>
      <c r="N529" s="21"/>
      <c r="O529" s="21"/>
      <c r="P529" s="31"/>
      <c r="Q529" s="18"/>
      <c r="R529" s="21"/>
      <c r="S529" s="31"/>
      <c r="T529" s="21"/>
      <c r="U529" s="21"/>
      <c r="V529" s="21"/>
      <c r="W529" s="31"/>
      <c r="X529" s="23"/>
    </row>
    <row r="530" spans="5:24" x14ac:dyDescent="0.25">
      <c r="E530" s="7"/>
      <c r="K530" s="21"/>
      <c r="M530" s="18"/>
      <c r="N530" s="21"/>
      <c r="O530" s="21"/>
      <c r="P530" s="31"/>
      <c r="Q530" s="18"/>
      <c r="R530" s="21"/>
      <c r="S530" s="31"/>
      <c r="T530" s="21"/>
      <c r="U530" s="21"/>
      <c r="V530" s="21"/>
      <c r="W530" s="31"/>
      <c r="X530" s="23"/>
    </row>
    <row r="531" spans="5:24" x14ac:dyDescent="0.25">
      <c r="E531" s="7"/>
      <c r="K531" s="21"/>
      <c r="M531" s="18"/>
      <c r="N531" s="21"/>
      <c r="O531" s="21"/>
      <c r="P531" s="31"/>
      <c r="Q531" s="18"/>
      <c r="R531" s="21"/>
      <c r="S531" s="31"/>
      <c r="T531" s="21"/>
      <c r="U531" s="21"/>
      <c r="V531" s="21"/>
      <c r="W531" s="31"/>
      <c r="X531" s="23"/>
    </row>
    <row r="532" spans="5:24" x14ac:dyDescent="0.25">
      <c r="E532" s="7"/>
      <c r="K532" s="21"/>
      <c r="M532" s="18"/>
      <c r="N532" s="21"/>
      <c r="O532" s="21"/>
      <c r="P532" s="31"/>
      <c r="Q532" s="18"/>
      <c r="R532" s="21"/>
      <c r="S532" s="31"/>
      <c r="T532" s="21"/>
      <c r="U532" s="21"/>
      <c r="V532" s="21"/>
      <c r="W532" s="31"/>
      <c r="X532" s="23"/>
    </row>
    <row r="533" spans="5:24" x14ac:dyDescent="0.25">
      <c r="E533" s="7"/>
      <c r="K533" s="21"/>
      <c r="M533" s="18"/>
      <c r="N533" s="21"/>
      <c r="O533" s="21"/>
      <c r="P533" s="31"/>
      <c r="Q533" s="18"/>
      <c r="R533" s="21"/>
      <c r="S533" s="31"/>
      <c r="T533" s="21"/>
      <c r="U533" s="21"/>
      <c r="V533" s="21"/>
      <c r="W533" s="31"/>
      <c r="X533" s="23"/>
    </row>
    <row r="534" spans="5:24" x14ac:dyDescent="0.25">
      <c r="E534" s="7"/>
      <c r="K534" s="21"/>
      <c r="M534" s="18"/>
      <c r="N534" s="21"/>
      <c r="O534" s="21"/>
      <c r="P534" s="31"/>
      <c r="Q534" s="18"/>
      <c r="R534" s="21"/>
      <c r="S534" s="31"/>
      <c r="T534" s="21"/>
      <c r="U534" s="21"/>
      <c r="V534" s="21"/>
      <c r="W534" s="31"/>
      <c r="X534" s="23"/>
    </row>
    <row r="535" spans="5:24" x14ac:dyDescent="0.25">
      <c r="E535" s="7"/>
      <c r="K535" s="21"/>
      <c r="M535" s="18"/>
      <c r="N535" s="21"/>
      <c r="O535" s="21"/>
      <c r="P535" s="31"/>
      <c r="Q535" s="18"/>
      <c r="R535" s="21"/>
      <c r="S535" s="31"/>
      <c r="T535" s="21"/>
      <c r="U535" s="21"/>
      <c r="V535" s="21"/>
      <c r="W535" s="31"/>
      <c r="X535" s="23"/>
    </row>
    <row r="536" spans="5:24" x14ac:dyDescent="0.25">
      <c r="E536" s="7"/>
      <c r="K536" s="21"/>
      <c r="M536" s="18"/>
      <c r="N536" s="21"/>
      <c r="O536" s="21"/>
      <c r="P536" s="31"/>
      <c r="Q536" s="18"/>
      <c r="R536" s="21"/>
      <c r="S536" s="31"/>
      <c r="T536" s="21"/>
      <c r="U536" s="21"/>
      <c r="V536" s="21"/>
      <c r="W536" s="31"/>
      <c r="X536" s="23"/>
    </row>
    <row r="537" spans="5:24" x14ac:dyDescent="0.25">
      <c r="E537" s="7"/>
      <c r="K537" s="21"/>
      <c r="M537" s="18"/>
      <c r="N537" s="21"/>
      <c r="O537" s="21"/>
      <c r="P537" s="31"/>
      <c r="Q537" s="18"/>
      <c r="R537" s="21"/>
      <c r="S537" s="31"/>
      <c r="T537" s="21"/>
      <c r="U537" s="21"/>
      <c r="V537" s="21"/>
      <c r="W537" s="31"/>
      <c r="X537" s="23"/>
    </row>
    <row r="538" spans="5:24" x14ac:dyDescent="0.25">
      <c r="E538" s="7"/>
      <c r="K538" s="21"/>
      <c r="M538" s="18"/>
      <c r="N538" s="21"/>
      <c r="O538" s="21"/>
      <c r="P538" s="31"/>
      <c r="Q538" s="18"/>
      <c r="R538" s="21"/>
      <c r="S538" s="31"/>
      <c r="T538" s="21"/>
      <c r="U538" s="21"/>
      <c r="V538" s="21"/>
      <c r="W538" s="31"/>
      <c r="X538" s="23"/>
    </row>
    <row r="539" spans="5:24" x14ac:dyDescent="0.25">
      <c r="E539" s="7"/>
      <c r="K539" s="21"/>
      <c r="M539" s="18"/>
      <c r="N539" s="21"/>
      <c r="O539" s="21"/>
      <c r="P539" s="31"/>
      <c r="Q539" s="18"/>
      <c r="R539" s="21"/>
      <c r="S539" s="31"/>
      <c r="T539" s="21"/>
      <c r="U539" s="21"/>
      <c r="V539" s="21"/>
      <c r="W539" s="31"/>
      <c r="X539" s="23"/>
    </row>
    <row r="540" spans="5:24" x14ac:dyDescent="0.25">
      <c r="E540" s="7"/>
      <c r="K540" s="21"/>
      <c r="M540" s="18"/>
      <c r="N540" s="21"/>
      <c r="O540" s="21"/>
      <c r="P540" s="31"/>
      <c r="Q540" s="18"/>
      <c r="R540" s="21"/>
      <c r="S540" s="31"/>
      <c r="T540" s="21"/>
      <c r="U540" s="21"/>
      <c r="V540" s="21"/>
      <c r="W540" s="31"/>
      <c r="X540" s="23"/>
    </row>
    <row r="541" spans="5:24" x14ac:dyDescent="0.25">
      <c r="E541" s="7"/>
      <c r="K541" s="21"/>
      <c r="M541" s="18"/>
      <c r="N541" s="21"/>
      <c r="O541" s="21"/>
      <c r="P541" s="31"/>
      <c r="Q541" s="18"/>
      <c r="R541" s="21"/>
      <c r="S541" s="31"/>
      <c r="T541" s="21"/>
      <c r="U541" s="21"/>
      <c r="V541" s="21"/>
      <c r="W541" s="31"/>
      <c r="X541" s="23"/>
    </row>
    <row r="542" spans="5:24" x14ac:dyDescent="0.25">
      <c r="E542" s="7"/>
      <c r="K542" s="21"/>
      <c r="M542" s="18"/>
      <c r="N542" s="21"/>
      <c r="O542" s="21"/>
      <c r="P542" s="31"/>
      <c r="Q542" s="18"/>
      <c r="R542" s="21"/>
      <c r="S542" s="31"/>
      <c r="T542" s="21"/>
      <c r="U542" s="21"/>
      <c r="V542" s="21"/>
      <c r="W542" s="31"/>
      <c r="X542" s="23"/>
    </row>
    <row r="543" spans="5:24" x14ac:dyDescent="0.25">
      <c r="E543" s="7"/>
      <c r="K543" s="21"/>
      <c r="M543" s="18"/>
      <c r="N543" s="21"/>
      <c r="O543" s="21"/>
      <c r="P543" s="31"/>
      <c r="Q543" s="18"/>
      <c r="R543" s="21"/>
      <c r="S543" s="31"/>
      <c r="T543" s="21"/>
      <c r="U543" s="21"/>
      <c r="V543" s="21"/>
      <c r="W543" s="31"/>
      <c r="X543" s="23"/>
    </row>
    <row r="544" spans="5:24" x14ac:dyDescent="0.25">
      <c r="E544" s="7"/>
      <c r="K544" s="21"/>
      <c r="M544" s="18"/>
      <c r="N544" s="21"/>
      <c r="O544" s="21"/>
      <c r="P544" s="31"/>
      <c r="Q544" s="18"/>
      <c r="R544" s="21"/>
      <c r="S544" s="31"/>
      <c r="T544" s="21"/>
      <c r="U544" s="21"/>
      <c r="V544" s="21"/>
      <c r="W544" s="31"/>
      <c r="X544" s="23"/>
    </row>
    <row r="545" spans="5:24" x14ac:dyDescent="0.25">
      <c r="E545" s="7"/>
      <c r="K545" s="21"/>
      <c r="M545" s="18"/>
      <c r="N545" s="21"/>
      <c r="O545" s="21"/>
      <c r="P545" s="31"/>
      <c r="Q545" s="18"/>
      <c r="R545" s="21"/>
      <c r="S545" s="31"/>
      <c r="T545" s="21"/>
      <c r="U545" s="21"/>
      <c r="V545" s="21"/>
      <c r="W545" s="31"/>
      <c r="X545" s="23"/>
    </row>
    <row r="546" spans="5:24" x14ac:dyDescent="0.25">
      <c r="E546" s="7"/>
      <c r="K546" s="21"/>
      <c r="M546" s="18"/>
      <c r="N546" s="21"/>
      <c r="O546" s="21"/>
      <c r="P546" s="31"/>
      <c r="Q546" s="18"/>
      <c r="R546" s="21"/>
      <c r="S546" s="31"/>
      <c r="T546" s="21"/>
      <c r="U546" s="21"/>
      <c r="V546" s="21"/>
      <c r="W546" s="31"/>
      <c r="X546" s="23"/>
    </row>
    <row r="547" spans="5:24" x14ac:dyDescent="0.25">
      <c r="E547" s="7"/>
      <c r="K547" s="21"/>
      <c r="M547" s="18"/>
      <c r="N547" s="21"/>
      <c r="O547" s="21"/>
      <c r="P547" s="31"/>
      <c r="Q547" s="18"/>
      <c r="R547" s="21"/>
      <c r="S547" s="31"/>
      <c r="T547" s="21"/>
      <c r="U547" s="21"/>
      <c r="V547" s="21"/>
      <c r="W547" s="31"/>
      <c r="X547" s="23"/>
    </row>
    <row r="548" spans="5:24" x14ac:dyDescent="0.25">
      <c r="E548" s="7"/>
      <c r="K548" s="21"/>
      <c r="M548" s="18"/>
      <c r="N548" s="21"/>
      <c r="O548" s="21"/>
      <c r="P548" s="31"/>
      <c r="Q548" s="18"/>
      <c r="R548" s="21"/>
      <c r="S548" s="31"/>
      <c r="T548" s="21"/>
      <c r="U548" s="21"/>
      <c r="V548" s="21"/>
      <c r="W548" s="31"/>
      <c r="X548" s="23"/>
    </row>
    <row r="549" spans="5:24" x14ac:dyDescent="0.25">
      <c r="E549" s="7"/>
      <c r="K549" s="21"/>
      <c r="M549" s="18"/>
      <c r="N549" s="21"/>
      <c r="O549" s="21"/>
      <c r="P549" s="31"/>
      <c r="Q549" s="18"/>
      <c r="R549" s="21"/>
      <c r="S549" s="31"/>
      <c r="T549" s="21"/>
      <c r="U549" s="21"/>
      <c r="V549" s="21"/>
      <c r="W549" s="31"/>
      <c r="X549" s="23"/>
    </row>
    <row r="550" spans="5:24" x14ac:dyDescent="0.25">
      <c r="E550" s="7"/>
      <c r="K550" s="21"/>
      <c r="M550" s="18"/>
      <c r="N550" s="21"/>
      <c r="O550" s="21"/>
      <c r="P550" s="31"/>
      <c r="Q550" s="18"/>
      <c r="R550" s="21"/>
      <c r="S550" s="31"/>
      <c r="T550" s="21"/>
      <c r="U550" s="21"/>
      <c r="V550" s="21"/>
      <c r="W550" s="31"/>
      <c r="X550" s="23"/>
    </row>
    <row r="551" spans="5:24" x14ac:dyDescent="0.25">
      <c r="E551" s="7"/>
      <c r="K551" s="21"/>
      <c r="M551" s="18"/>
      <c r="N551" s="21"/>
      <c r="O551" s="21"/>
      <c r="P551" s="31"/>
      <c r="Q551" s="18"/>
      <c r="R551" s="21"/>
      <c r="S551" s="31"/>
      <c r="T551" s="21"/>
      <c r="U551" s="21"/>
      <c r="V551" s="21"/>
      <c r="W551" s="31"/>
      <c r="X551" s="23"/>
    </row>
    <row r="552" spans="5:24" x14ac:dyDescent="0.25">
      <c r="E552" s="7"/>
      <c r="K552" s="21"/>
      <c r="M552" s="18"/>
      <c r="N552" s="21"/>
      <c r="O552" s="21"/>
      <c r="P552" s="31"/>
      <c r="Q552" s="18"/>
      <c r="R552" s="21"/>
      <c r="S552" s="31"/>
      <c r="T552" s="21"/>
      <c r="U552" s="21"/>
      <c r="V552" s="21"/>
      <c r="W552" s="31"/>
      <c r="X552" s="23"/>
    </row>
    <row r="553" spans="5:24" x14ac:dyDescent="0.25">
      <c r="E553" s="7"/>
      <c r="K553" s="21"/>
      <c r="M553" s="18"/>
      <c r="N553" s="21"/>
      <c r="O553" s="21"/>
      <c r="P553" s="31"/>
      <c r="Q553" s="18"/>
      <c r="R553" s="21"/>
      <c r="S553" s="31"/>
      <c r="T553" s="21"/>
      <c r="U553" s="21"/>
      <c r="V553" s="21"/>
      <c r="W553" s="31"/>
      <c r="X553" s="23"/>
    </row>
    <row r="554" spans="5:24" x14ac:dyDescent="0.25">
      <c r="E554" s="7"/>
      <c r="K554" s="21"/>
      <c r="M554" s="18"/>
      <c r="N554" s="21"/>
      <c r="O554" s="21"/>
      <c r="P554" s="31"/>
      <c r="Q554" s="18"/>
      <c r="R554" s="21"/>
      <c r="S554" s="31"/>
      <c r="T554" s="21"/>
      <c r="U554" s="21"/>
      <c r="V554" s="21"/>
      <c r="W554" s="31"/>
      <c r="X554" s="23"/>
    </row>
    <row r="555" spans="5:24" x14ac:dyDescent="0.25">
      <c r="E555" s="7"/>
      <c r="K555" s="21"/>
      <c r="M555" s="18"/>
      <c r="N555" s="21"/>
      <c r="O555" s="21"/>
      <c r="P555" s="31"/>
      <c r="Q555" s="18"/>
      <c r="R555" s="21"/>
      <c r="S555" s="31"/>
      <c r="T555" s="21"/>
      <c r="U555" s="21"/>
      <c r="V555" s="21"/>
      <c r="W555" s="31"/>
      <c r="X555" s="23"/>
    </row>
    <row r="556" spans="5:24" x14ac:dyDescent="0.25">
      <c r="E556" s="7"/>
      <c r="K556" s="21"/>
      <c r="M556" s="18"/>
      <c r="N556" s="21"/>
      <c r="O556" s="21"/>
      <c r="P556" s="31"/>
      <c r="Q556" s="18"/>
      <c r="R556" s="21"/>
      <c r="S556" s="31"/>
      <c r="T556" s="21"/>
      <c r="U556" s="21"/>
      <c r="V556" s="21"/>
      <c r="W556" s="31"/>
      <c r="X556" s="23"/>
    </row>
    <row r="557" spans="5:24" x14ac:dyDescent="0.25">
      <c r="E557" s="7"/>
      <c r="K557" s="21"/>
      <c r="M557" s="18"/>
      <c r="N557" s="21"/>
      <c r="O557" s="21"/>
      <c r="P557" s="31"/>
      <c r="Q557" s="18"/>
      <c r="R557" s="21"/>
      <c r="S557" s="31"/>
      <c r="T557" s="21"/>
      <c r="U557" s="21"/>
      <c r="V557" s="21"/>
      <c r="W557" s="31"/>
      <c r="X557" s="23"/>
    </row>
    <row r="558" spans="5:24" x14ac:dyDescent="0.25">
      <c r="E558" s="7"/>
      <c r="K558" s="21"/>
      <c r="M558" s="18"/>
      <c r="N558" s="21"/>
      <c r="O558" s="21"/>
      <c r="P558" s="31"/>
      <c r="Q558" s="18"/>
      <c r="R558" s="21"/>
      <c r="S558" s="31"/>
      <c r="T558" s="21"/>
      <c r="U558" s="21"/>
      <c r="V558" s="21"/>
      <c r="W558" s="31"/>
      <c r="X558" s="23"/>
    </row>
    <row r="559" spans="5:24" x14ac:dyDescent="0.25">
      <c r="E559" s="7"/>
      <c r="K559" s="21"/>
      <c r="M559" s="18"/>
      <c r="N559" s="21"/>
      <c r="O559" s="21"/>
      <c r="P559" s="31"/>
      <c r="Q559" s="18"/>
      <c r="R559" s="21"/>
      <c r="S559" s="31"/>
      <c r="T559" s="21"/>
      <c r="U559" s="21"/>
      <c r="V559" s="21"/>
      <c r="W559" s="31"/>
      <c r="X559" s="23"/>
    </row>
    <row r="560" spans="5:24" x14ac:dyDescent="0.25">
      <c r="E560" s="7"/>
      <c r="K560" s="21"/>
      <c r="M560" s="18"/>
      <c r="N560" s="21"/>
      <c r="O560" s="21"/>
      <c r="P560" s="31"/>
      <c r="Q560" s="18"/>
      <c r="R560" s="21"/>
      <c r="S560" s="31"/>
      <c r="T560" s="21"/>
      <c r="U560" s="21"/>
      <c r="V560" s="21"/>
      <c r="W560" s="31"/>
      <c r="X560" s="23"/>
    </row>
    <row r="561" spans="5:24" x14ac:dyDescent="0.25">
      <c r="E561" s="7"/>
      <c r="K561" s="21"/>
      <c r="M561" s="18"/>
      <c r="N561" s="21"/>
      <c r="O561" s="21"/>
      <c r="P561" s="31"/>
      <c r="Q561" s="18"/>
      <c r="R561" s="21"/>
      <c r="S561" s="31"/>
      <c r="T561" s="21"/>
      <c r="U561" s="21"/>
      <c r="V561" s="21"/>
      <c r="W561" s="31"/>
      <c r="X561" s="23"/>
    </row>
    <row r="562" spans="5:24" x14ac:dyDescent="0.25">
      <c r="E562" s="7"/>
      <c r="K562" s="21"/>
      <c r="M562" s="18"/>
      <c r="N562" s="21"/>
      <c r="O562" s="21"/>
      <c r="P562" s="31"/>
      <c r="Q562" s="18"/>
      <c r="R562" s="21"/>
      <c r="S562" s="31"/>
      <c r="T562" s="21"/>
      <c r="U562" s="21"/>
      <c r="V562" s="21"/>
      <c r="W562" s="31"/>
      <c r="X562" s="23"/>
    </row>
    <row r="563" spans="5:24" x14ac:dyDescent="0.25">
      <c r="E563" s="7"/>
      <c r="K563" s="21"/>
      <c r="M563" s="18"/>
      <c r="N563" s="21"/>
      <c r="O563" s="21"/>
      <c r="P563" s="31"/>
      <c r="Q563" s="18"/>
      <c r="R563" s="21"/>
      <c r="S563" s="31"/>
      <c r="T563" s="21"/>
      <c r="U563" s="21"/>
      <c r="V563" s="21"/>
      <c r="W563" s="31"/>
      <c r="X563" s="23"/>
    </row>
    <row r="564" spans="5:24" x14ac:dyDescent="0.25">
      <c r="E564" s="7"/>
      <c r="K564" s="21"/>
      <c r="M564" s="18"/>
      <c r="N564" s="21"/>
      <c r="O564" s="21"/>
      <c r="P564" s="31"/>
      <c r="Q564" s="18"/>
      <c r="R564" s="21"/>
      <c r="S564" s="31"/>
      <c r="T564" s="21"/>
      <c r="U564" s="21"/>
      <c r="V564" s="21"/>
      <c r="W564" s="31"/>
      <c r="X564" s="23"/>
    </row>
    <row r="565" spans="5:24" x14ac:dyDescent="0.25">
      <c r="E565" s="7"/>
      <c r="K565" s="21"/>
      <c r="M565" s="18"/>
      <c r="N565" s="21"/>
      <c r="O565" s="21"/>
      <c r="P565" s="31"/>
      <c r="Q565" s="18"/>
      <c r="R565" s="21"/>
      <c r="S565" s="31"/>
      <c r="T565" s="21"/>
      <c r="U565" s="21"/>
      <c r="V565" s="21"/>
      <c r="W565" s="31"/>
      <c r="X565" s="23"/>
    </row>
    <row r="566" spans="5:24" x14ac:dyDescent="0.25">
      <c r="E566" s="7"/>
      <c r="K566" s="21"/>
      <c r="M566" s="18"/>
      <c r="N566" s="21"/>
      <c r="O566" s="21"/>
      <c r="P566" s="31"/>
      <c r="Q566" s="18"/>
      <c r="R566" s="21"/>
      <c r="S566" s="31"/>
      <c r="T566" s="21"/>
      <c r="U566" s="21"/>
      <c r="V566" s="21"/>
      <c r="W566" s="31"/>
      <c r="X566" s="23"/>
    </row>
    <row r="567" spans="5:24" x14ac:dyDescent="0.25">
      <c r="E567" s="7"/>
      <c r="K567" s="21"/>
      <c r="M567" s="18"/>
      <c r="N567" s="21"/>
      <c r="O567" s="21"/>
      <c r="P567" s="31"/>
      <c r="Q567" s="18"/>
      <c r="R567" s="21"/>
      <c r="S567" s="31"/>
      <c r="T567" s="21"/>
      <c r="U567" s="21"/>
      <c r="V567" s="21"/>
      <c r="W567" s="31"/>
      <c r="X567" s="23"/>
    </row>
    <row r="568" spans="5:24" x14ac:dyDescent="0.25">
      <c r="E568" s="7"/>
      <c r="K568" s="21"/>
      <c r="M568" s="18"/>
      <c r="N568" s="21"/>
      <c r="O568" s="21"/>
      <c r="P568" s="31"/>
      <c r="Q568" s="18"/>
      <c r="R568" s="21"/>
      <c r="S568" s="31"/>
      <c r="T568" s="21"/>
      <c r="U568" s="21"/>
      <c r="V568" s="21"/>
      <c r="W568" s="31"/>
      <c r="X568" s="23"/>
    </row>
    <row r="569" spans="5:24" x14ac:dyDescent="0.25">
      <c r="E569" s="7"/>
      <c r="K569" s="21"/>
      <c r="M569" s="18"/>
      <c r="N569" s="21"/>
      <c r="O569" s="21"/>
      <c r="P569" s="31"/>
      <c r="Q569" s="18"/>
      <c r="R569" s="21"/>
      <c r="S569" s="31"/>
      <c r="T569" s="21"/>
      <c r="U569" s="21"/>
      <c r="V569" s="21"/>
      <c r="W569" s="31"/>
      <c r="X569" s="23"/>
    </row>
    <row r="570" spans="5:24" x14ac:dyDescent="0.25">
      <c r="E570" s="7"/>
      <c r="K570" s="21"/>
      <c r="M570" s="18"/>
      <c r="N570" s="21"/>
      <c r="O570" s="21"/>
      <c r="P570" s="31"/>
      <c r="Q570" s="18"/>
      <c r="R570" s="21"/>
      <c r="S570" s="31"/>
      <c r="T570" s="21"/>
      <c r="U570" s="21"/>
      <c r="V570" s="21"/>
      <c r="W570" s="31"/>
      <c r="X570" s="23"/>
    </row>
    <row r="571" spans="5:24" x14ac:dyDescent="0.25">
      <c r="E571" s="7"/>
      <c r="K571" s="21"/>
      <c r="M571" s="18"/>
      <c r="N571" s="21"/>
      <c r="O571" s="21"/>
      <c r="P571" s="31"/>
      <c r="Q571" s="18"/>
      <c r="R571" s="21"/>
      <c r="S571" s="31"/>
      <c r="T571" s="21"/>
      <c r="U571" s="21"/>
      <c r="V571" s="21"/>
      <c r="W571" s="31"/>
      <c r="X571" s="23"/>
    </row>
    <row r="572" spans="5:24" x14ac:dyDescent="0.25">
      <c r="E572" s="7"/>
      <c r="K572" s="21"/>
      <c r="M572" s="18"/>
      <c r="N572" s="21"/>
      <c r="O572" s="21"/>
      <c r="P572" s="31"/>
      <c r="Q572" s="18"/>
      <c r="R572" s="21"/>
      <c r="S572" s="31"/>
      <c r="T572" s="21"/>
      <c r="U572" s="21"/>
      <c r="V572" s="21"/>
      <c r="W572" s="31"/>
      <c r="X572" s="23"/>
    </row>
    <row r="573" spans="5:24" x14ac:dyDescent="0.25">
      <c r="E573" s="7"/>
      <c r="K573" s="21"/>
      <c r="M573" s="18"/>
      <c r="N573" s="21"/>
      <c r="O573" s="21"/>
      <c r="P573" s="31"/>
      <c r="Q573" s="18"/>
      <c r="R573" s="21"/>
      <c r="S573" s="31"/>
      <c r="T573" s="21"/>
      <c r="U573" s="21"/>
      <c r="V573" s="21"/>
      <c r="W573" s="31"/>
      <c r="X573" s="23"/>
    </row>
    <row r="574" spans="5:24" x14ac:dyDescent="0.25">
      <c r="E574" s="7"/>
      <c r="K574" s="21"/>
      <c r="M574" s="18"/>
      <c r="N574" s="21"/>
      <c r="O574" s="21"/>
      <c r="P574" s="31"/>
      <c r="Q574" s="18"/>
      <c r="R574" s="21"/>
      <c r="S574" s="31"/>
      <c r="T574" s="21"/>
      <c r="U574" s="21"/>
      <c r="V574" s="21"/>
      <c r="W574" s="31"/>
      <c r="X574" s="23"/>
    </row>
    <row r="575" spans="5:24" x14ac:dyDescent="0.25">
      <c r="E575" s="7"/>
      <c r="K575" s="21"/>
      <c r="M575" s="18"/>
      <c r="N575" s="21"/>
      <c r="O575" s="21"/>
      <c r="P575" s="31"/>
      <c r="Q575" s="18"/>
      <c r="R575" s="21"/>
      <c r="S575" s="31"/>
      <c r="T575" s="21"/>
      <c r="U575" s="21"/>
      <c r="V575" s="21"/>
      <c r="W575" s="31"/>
      <c r="X575" s="23"/>
    </row>
    <row r="576" spans="5:24" x14ac:dyDescent="0.25">
      <c r="E576" s="7"/>
      <c r="K576" s="21"/>
      <c r="M576" s="18"/>
      <c r="N576" s="21"/>
      <c r="O576" s="21"/>
      <c r="P576" s="31"/>
      <c r="Q576" s="18"/>
      <c r="R576" s="21"/>
      <c r="S576" s="31"/>
      <c r="T576" s="21"/>
      <c r="U576" s="21"/>
      <c r="V576" s="21"/>
      <c r="W576" s="31"/>
      <c r="X576" s="23"/>
    </row>
    <row r="577" spans="5:24" x14ac:dyDescent="0.25">
      <c r="E577" s="7"/>
      <c r="K577" s="21"/>
      <c r="M577" s="18"/>
      <c r="N577" s="21"/>
      <c r="O577" s="21"/>
      <c r="P577" s="31"/>
      <c r="Q577" s="18"/>
      <c r="R577" s="21"/>
      <c r="S577" s="31"/>
      <c r="T577" s="21"/>
      <c r="U577" s="21"/>
      <c r="V577" s="21"/>
      <c r="W577" s="31"/>
      <c r="X577" s="23"/>
    </row>
    <row r="578" spans="5:24" x14ac:dyDescent="0.25">
      <c r="E578" s="7"/>
      <c r="K578" s="21"/>
      <c r="M578" s="18"/>
      <c r="N578" s="21"/>
      <c r="O578" s="21"/>
      <c r="P578" s="31"/>
      <c r="Q578" s="18"/>
      <c r="R578" s="21"/>
      <c r="S578" s="31"/>
      <c r="T578" s="21"/>
      <c r="U578" s="21"/>
      <c r="V578" s="21"/>
      <c r="W578" s="31"/>
      <c r="X578" s="23"/>
    </row>
    <row r="579" spans="5:24" x14ac:dyDescent="0.25">
      <c r="E579" s="7"/>
      <c r="K579" s="21"/>
      <c r="M579" s="18"/>
      <c r="N579" s="21"/>
      <c r="O579" s="21"/>
      <c r="P579" s="31"/>
      <c r="Q579" s="18"/>
      <c r="R579" s="21"/>
      <c r="S579" s="31"/>
      <c r="T579" s="21"/>
      <c r="U579" s="21"/>
      <c r="V579" s="21"/>
      <c r="W579" s="31"/>
      <c r="X579" s="23"/>
    </row>
    <row r="580" spans="5:24" x14ac:dyDescent="0.25">
      <c r="E580" s="7"/>
      <c r="K580" s="21"/>
      <c r="M580" s="18"/>
      <c r="N580" s="21"/>
      <c r="O580" s="21"/>
      <c r="P580" s="31"/>
      <c r="Q580" s="18"/>
      <c r="R580" s="21"/>
      <c r="S580" s="31"/>
      <c r="T580" s="21"/>
      <c r="U580" s="21"/>
      <c r="V580" s="21"/>
      <c r="W580" s="31"/>
      <c r="X580" s="23"/>
    </row>
    <row r="581" spans="5:24" x14ac:dyDescent="0.25">
      <c r="E581" s="7"/>
      <c r="K581" s="21"/>
      <c r="M581" s="18"/>
      <c r="N581" s="21"/>
      <c r="O581" s="21"/>
      <c r="P581" s="31"/>
      <c r="Q581" s="18"/>
      <c r="R581" s="21"/>
      <c r="S581" s="31"/>
      <c r="T581" s="21"/>
      <c r="U581" s="21"/>
      <c r="V581" s="21"/>
      <c r="W581" s="31"/>
      <c r="X581" s="23"/>
    </row>
    <row r="582" spans="5:24" x14ac:dyDescent="0.25">
      <c r="E582" s="7"/>
      <c r="K582" s="21"/>
      <c r="M582" s="18"/>
      <c r="N582" s="21"/>
      <c r="O582" s="21"/>
      <c r="P582" s="31"/>
      <c r="Q582" s="18"/>
      <c r="R582" s="21"/>
      <c r="S582" s="31"/>
      <c r="T582" s="21"/>
      <c r="U582" s="21"/>
      <c r="V582" s="21"/>
      <c r="W582" s="31"/>
      <c r="X582" s="23"/>
    </row>
    <row r="583" spans="5:24" x14ac:dyDescent="0.25">
      <c r="E583" s="7"/>
      <c r="K583" s="21"/>
      <c r="M583" s="18"/>
      <c r="N583" s="21"/>
      <c r="O583" s="21"/>
      <c r="P583" s="31"/>
      <c r="Q583" s="18"/>
      <c r="R583" s="21"/>
      <c r="S583" s="31"/>
      <c r="T583" s="21"/>
      <c r="U583" s="21"/>
      <c r="V583" s="21"/>
      <c r="W583" s="31"/>
      <c r="X583" s="23"/>
    </row>
    <row r="584" spans="5:24" x14ac:dyDescent="0.25">
      <c r="E584" s="7"/>
      <c r="K584" s="21"/>
      <c r="M584" s="18"/>
      <c r="N584" s="21"/>
      <c r="O584" s="21"/>
      <c r="P584" s="31"/>
      <c r="Q584" s="18"/>
      <c r="R584" s="21"/>
      <c r="S584" s="31"/>
      <c r="T584" s="21"/>
      <c r="U584" s="21"/>
      <c r="V584" s="21"/>
      <c r="W584" s="31"/>
      <c r="X584" s="23"/>
    </row>
    <row r="585" spans="5:24" x14ac:dyDescent="0.25">
      <c r="E585" s="7"/>
      <c r="K585" s="21"/>
      <c r="M585" s="18"/>
      <c r="N585" s="21"/>
      <c r="O585" s="21"/>
      <c r="P585" s="31"/>
      <c r="Q585" s="18"/>
      <c r="R585" s="21"/>
      <c r="S585" s="31"/>
      <c r="T585" s="21"/>
      <c r="U585" s="21"/>
      <c r="V585" s="21"/>
      <c r="W585" s="31"/>
      <c r="X585" s="23"/>
    </row>
    <row r="586" spans="5:24" x14ac:dyDescent="0.25">
      <c r="E586" s="7"/>
      <c r="K586" s="21"/>
      <c r="M586" s="18"/>
      <c r="N586" s="21"/>
      <c r="O586" s="21"/>
      <c r="P586" s="31"/>
      <c r="Q586" s="18"/>
      <c r="R586" s="21"/>
      <c r="S586" s="31"/>
      <c r="T586" s="21"/>
      <c r="U586" s="21"/>
      <c r="V586" s="21"/>
      <c r="W586" s="31"/>
      <c r="X586" s="23"/>
    </row>
    <row r="587" spans="5:24" x14ac:dyDescent="0.25">
      <c r="E587" s="7"/>
      <c r="K587" s="21"/>
      <c r="M587" s="18"/>
      <c r="N587" s="21"/>
      <c r="O587" s="21"/>
      <c r="P587" s="31"/>
      <c r="Q587" s="18"/>
      <c r="R587" s="21"/>
      <c r="S587" s="31"/>
      <c r="T587" s="21"/>
      <c r="U587" s="21"/>
      <c r="V587" s="21"/>
      <c r="W587" s="31"/>
      <c r="X587" s="23"/>
    </row>
    <row r="588" spans="5:24" x14ac:dyDescent="0.25">
      <c r="E588" s="7"/>
      <c r="K588" s="21"/>
      <c r="M588" s="18"/>
      <c r="N588" s="21"/>
      <c r="O588" s="21"/>
      <c r="P588" s="31"/>
      <c r="Q588" s="18"/>
      <c r="R588" s="21"/>
      <c r="S588" s="31"/>
      <c r="T588" s="21"/>
      <c r="U588" s="21"/>
      <c r="V588" s="21"/>
      <c r="W588" s="31"/>
      <c r="X588" s="23"/>
    </row>
    <row r="589" spans="5:24" x14ac:dyDescent="0.25">
      <c r="E589" s="7"/>
      <c r="K589" s="21"/>
      <c r="M589" s="18"/>
      <c r="N589" s="21"/>
      <c r="O589" s="21"/>
      <c r="P589" s="31"/>
      <c r="Q589" s="18"/>
      <c r="R589" s="21"/>
      <c r="S589" s="31"/>
      <c r="T589" s="21"/>
      <c r="U589" s="21"/>
      <c r="V589" s="21"/>
      <c r="W589" s="31"/>
      <c r="X589" s="23"/>
    </row>
    <row r="590" spans="5:24" x14ac:dyDescent="0.25">
      <c r="E590" s="7"/>
      <c r="K590" s="21"/>
      <c r="M590" s="18"/>
      <c r="N590" s="21"/>
      <c r="O590" s="21"/>
      <c r="P590" s="31"/>
      <c r="Q590" s="18"/>
      <c r="R590" s="21"/>
      <c r="S590" s="31"/>
      <c r="T590" s="21"/>
      <c r="U590" s="21"/>
      <c r="V590" s="21"/>
      <c r="W590" s="31"/>
      <c r="X590" s="23"/>
    </row>
    <row r="591" spans="5:24" x14ac:dyDescent="0.25">
      <c r="E591" s="7"/>
      <c r="K591" s="21"/>
      <c r="M591" s="18"/>
      <c r="N591" s="21"/>
      <c r="O591" s="21"/>
      <c r="P591" s="31"/>
      <c r="Q591" s="18"/>
      <c r="R591" s="21"/>
      <c r="S591" s="31"/>
      <c r="T591" s="21"/>
      <c r="U591" s="21"/>
      <c r="V591" s="21"/>
      <c r="W591" s="31"/>
      <c r="X591" s="23"/>
    </row>
    <row r="592" spans="5:24" x14ac:dyDescent="0.25">
      <c r="E592" s="7"/>
      <c r="K592" s="21"/>
      <c r="M592" s="18"/>
      <c r="N592" s="21"/>
      <c r="O592" s="21"/>
      <c r="P592" s="31"/>
      <c r="Q592" s="18"/>
      <c r="R592" s="21"/>
      <c r="S592" s="31"/>
      <c r="T592" s="21"/>
      <c r="U592" s="21"/>
      <c r="V592" s="21"/>
      <c r="W592" s="31"/>
      <c r="X592" s="23"/>
    </row>
    <row r="593" spans="2:24" x14ac:dyDescent="0.25">
      <c r="E593" s="7"/>
      <c r="K593" s="21"/>
      <c r="M593" s="18"/>
      <c r="N593" s="21"/>
      <c r="O593" s="21"/>
      <c r="P593" s="31"/>
      <c r="Q593" s="18"/>
      <c r="R593" s="21"/>
      <c r="S593" s="31"/>
      <c r="T593" s="21"/>
      <c r="U593" s="21"/>
      <c r="V593" s="21"/>
      <c r="W593" s="31"/>
      <c r="X593" s="23"/>
    </row>
    <row r="594" spans="2:24" x14ac:dyDescent="0.25">
      <c r="E594" s="7"/>
      <c r="K594" s="21"/>
      <c r="M594" s="18"/>
      <c r="N594" s="21"/>
      <c r="O594" s="21"/>
      <c r="P594" s="31"/>
      <c r="Q594" s="18"/>
      <c r="R594" s="21"/>
      <c r="S594" s="31"/>
      <c r="T594" s="21"/>
      <c r="U594" s="21"/>
      <c r="V594" s="21"/>
      <c r="W594" s="31"/>
      <c r="X594" s="23"/>
    </row>
    <row r="595" spans="2:24" x14ac:dyDescent="0.25">
      <c r="B595" s="7"/>
      <c r="E595" s="7"/>
      <c r="K595" s="21"/>
      <c r="M595" s="18"/>
      <c r="N595" s="21"/>
      <c r="O595" s="21"/>
      <c r="P595" s="31"/>
      <c r="Q595" s="18"/>
      <c r="R595" s="21"/>
      <c r="S595" s="31"/>
      <c r="T595" s="21"/>
      <c r="U595" s="21"/>
      <c r="V595" s="21"/>
      <c r="W595" s="31"/>
      <c r="X595" s="23"/>
    </row>
    <row r="596" spans="2:24" x14ac:dyDescent="0.25">
      <c r="B596" s="6"/>
      <c r="E596" s="7"/>
      <c r="K596" s="21"/>
      <c r="M596" s="18"/>
      <c r="N596" s="21"/>
      <c r="O596" s="21"/>
      <c r="P596" s="31"/>
      <c r="Q596" s="18"/>
      <c r="R596" s="21"/>
      <c r="S596" s="31"/>
      <c r="T596" s="21"/>
      <c r="U596" s="21"/>
      <c r="V596" s="21"/>
      <c r="W596" s="31"/>
      <c r="X596" s="23"/>
    </row>
    <row r="597" spans="2:24" x14ac:dyDescent="0.25">
      <c r="B597" s="6"/>
      <c r="E597" s="7"/>
      <c r="K597" s="21"/>
      <c r="M597" s="18"/>
      <c r="N597" s="21"/>
      <c r="O597" s="21"/>
      <c r="P597" s="31"/>
      <c r="Q597" s="18"/>
      <c r="R597" s="21"/>
      <c r="S597" s="31"/>
      <c r="T597" s="21"/>
      <c r="U597" s="21"/>
      <c r="V597" s="21"/>
      <c r="W597" s="31"/>
      <c r="X597" s="23"/>
    </row>
    <row r="598" spans="2:24" x14ac:dyDescent="0.25">
      <c r="B598" s="6"/>
      <c r="E598" s="7"/>
      <c r="K598" s="21"/>
      <c r="M598" s="18"/>
      <c r="N598" s="21"/>
      <c r="O598" s="21"/>
      <c r="P598" s="31"/>
      <c r="Q598" s="18"/>
      <c r="R598" s="21"/>
      <c r="S598" s="31"/>
      <c r="T598" s="21"/>
      <c r="U598" s="21"/>
      <c r="V598" s="21"/>
      <c r="W598" s="31"/>
      <c r="X598" s="23"/>
    </row>
    <row r="599" spans="2:24" x14ac:dyDescent="0.25">
      <c r="B599" s="6"/>
      <c r="E599" s="7"/>
      <c r="K599" s="21"/>
      <c r="M599" s="18"/>
      <c r="N599" s="21"/>
      <c r="O599" s="21"/>
      <c r="P599" s="31"/>
      <c r="Q599" s="18"/>
      <c r="R599" s="21"/>
      <c r="S599" s="31"/>
      <c r="T599" s="21"/>
      <c r="U599" s="21"/>
      <c r="V599" s="21"/>
      <c r="W599" s="31"/>
      <c r="X599" s="23"/>
    </row>
    <row r="600" spans="2:24" x14ac:dyDescent="0.25">
      <c r="B600" s="6"/>
      <c r="E600" s="7"/>
      <c r="K600" s="21"/>
      <c r="M600" s="18"/>
      <c r="N600" s="21"/>
      <c r="O600" s="21"/>
      <c r="P600" s="31"/>
      <c r="Q600" s="18"/>
      <c r="R600" s="21"/>
      <c r="S600" s="31"/>
      <c r="T600" s="21"/>
      <c r="U600" s="21"/>
      <c r="V600" s="21"/>
      <c r="W600" s="31"/>
      <c r="X600" s="23"/>
    </row>
    <row r="601" spans="2:24" x14ac:dyDescent="0.25">
      <c r="B601" s="6"/>
      <c r="E601" s="7"/>
      <c r="K601" s="21"/>
      <c r="M601" s="18"/>
      <c r="N601" s="21"/>
      <c r="O601" s="21"/>
      <c r="P601" s="31"/>
      <c r="Q601" s="18"/>
      <c r="R601" s="21"/>
      <c r="S601" s="31"/>
      <c r="T601" s="21"/>
      <c r="U601" s="21"/>
      <c r="V601" s="21"/>
      <c r="W601" s="31"/>
      <c r="X601" s="23"/>
    </row>
    <row r="602" spans="2:24" x14ac:dyDescent="0.25">
      <c r="B602" s="6"/>
      <c r="E602" s="7"/>
      <c r="K602" s="21"/>
      <c r="M602" s="18"/>
      <c r="N602" s="21"/>
      <c r="O602" s="21"/>
      <c r="P602" s="31"/>
      <c r="Q602" s="18"/>
      <c r="R602" s="21"/>
      <c r="S602" s="31"/>
      <c r="T602" s="21"/>
      <c r="U602" s="21"/>
      <c r="V602" s="21"/>
      <c r="W602" s="31"/>
      <c r="X602" s="23"/>
    </row>
    <row r="603" spans="2:24" x14ac:dyDescent="0.25">
      <c r="B603" s="6"/>
      <c r="E603" s="7"/>
      <c r="K603" s="21"/>
      <c r="M603" s="18"/>
      <c r="N603" s="21"/>
      <c r="O603" s="21"/>
      <c r="P603" s="31"/>
      <c r="Q603" s="18"/>
      <c r="R603" s="21"/>
      <c r="S603" s="31"/>
      <c r="T603" s="21"/>
      <c r="U603" s="21"/>
      <c r="V603" s="21"/>
      <c r="W603" s="31"/>
      <c r="X603" s="23"/>
    </row>
    <row r="604" spans="2:24" x14ac:dyDescent="0.25">
      <c r="B604" s="6"/>
      <c r="E604" s="7"/>
      <c r="K604" s="21"/>
      <c r="M604" s="18"/>
      <c r="N604" s="21"/>
      <c r="O604" s="21"/>
      <c r="P604" s="31"/>
      <c r="Q604" s="18"/>
      <c r="R604" s="21"/>
      <c r="S604" s="31"/>
      <c r="T604" s="21"/>
      <c r="U604" s="21"/>
      <c r="V604" s="21"/>
      <c r="W604" s="31"/>
      <c r="X604" s="23"/>
    </row>
    <row r="605" spans="2:24" x14ac:dyDescent="0.25">
      <c r="B605" s="6"/>
      <c r="E605" s="7"/>
      <c r="K605" s="21"/>
      <c r="M605" s="18"/>
      <c r="N605" s="21"/>
      <c r="O605" s="21"/>
      <c r="P605" s="31"/>
      <c r="Q605" s="18"/>
      <c r="R605" s="21"/>
      <c r="S605" s="31"/>
      <c r="T605" s="21"/>
      <c r="U605" s="21"/>
      <c r="V605" s="21"/>
      <c r="W605" s="31"/>
      <c r="X605" s="23"/>
    </row>
    <row r="606" spans="2:24" x14ac:dyDescent="0.25">
      <c r="B606" s="6"/>
      <c r="E606" s="7"/>
      <c r="K606" s="21"/>
      <c r="M606" s="18"/>
      <c r="N606" s="21"/>
      <c r="O606" s="21"/>
      <c r="P606" s="31"/>
      <c r="Q606" s="18"/>
      <c r="R606" s="21"/>
      <c r="S606" s="31"/>
      <c r="T606" s="21"/>
      <c r="U606" s="21"/>
      <c r="V606" s="21"/>
      <c r="W606" s="31"/>
      <c r="X606" s="23"/>
    </row>
    <row r="607" spans="2:24" x14ac:dyDescent="0.25">
      <c r="B607" s="6"/>
      <c r="E607" s="7"/>
      <c r="K607" s="21"/>
      <c r="M607" s="18"/>
      <c r="N607" s="21"/>
      <c r="O607" s="21"/>
      <c r="P607" s="31"/>
      <c r="Q607" s="18"/>
      <c r="R607" s="21"/>
      <c r="S607" s="31"/>
      <c r="T607" s="21"/>
      <c r="U607" s="21"/>
      <c r="V607" s="21"/>
      <c r="W607" s="31"/>
      <c r="X607" s="23"/>
    </row>
    <row r="608" spans="2:24" x14ac:dyDescent="0.25">
      <c r="B608" s="6"/>
      <c r="E608" s="7"/>
      <c r="K608" s="21"/>
      <c r="M608" s="18"/>
      <c r="N608" s="21"/>
      <c r="O608" s="21"/>
      <c r="P608" s="31"/>
      <c r="Q608" s="18"/>
      <c r="R608" s="21"/>
      <c r="S608" s="31"/>
      <c r="T608" s="21"/>
      <c r="U608" s="21"/>
      <c r="V608" s="21"/>
      <c r="W608" s="31"/>
      <c r="X608" s="23"/>
    </row>
    <row r="609" spans="2:24" x14ac:dyDescent="0.25">
      <c r="B609" s="6"/>
      <c r="E609" s="7"/>
      <c r="K609" s="21"/>
      <c r="M609" s="18"/>
      <c r="N609" s="21"/>
      <c r="O609" s="21"/>
      <c r="P609" s="31"/>
      <c r="Q609" s="18"/>
      <c r="R609" s="21"/>
      <c r="S609" s="31"/>
      <c r="T609" s="21"/>
      <c r="U609" s="21"/>
      <c r="V609" s="21"/>
      <c r="W609" s="31"/>
      <c r="X609" s="23"/>
    </row>
    <row r="610" spans="2:24" x14ac:dyDescent="0.25">
      <c r="B610" s="6"/>
      <c r="E610" s="7"/>
      <c r="K610" s="21"/>
      <c r="M610" s="18"/>
      <c r="N610" s="21"/>
      <c r="O610" s="21"/>
      <c r="P610" s="31"/>
      <c r="Q610" s="18"/>
      <c r="R610" s="21"/>
      <c r="S610" s="31"/>
      <c r="T610" s="21"/>
      <c r="U610" s="21"/>
      <c r="V610" s="21"/>
      <c r="W610" s="31"/>
      <c r="X610" s="23"/>
    </row>
    <row r="611" spans="2:24" x14ac:dyDescent="0.25">
      <c r="B611" s="6"/>
      <c r="E611" s="7"/>
      <c r="K611" s="21"/>
      <c r="M611" s="18"/>
      <c r="N611" s="21"/>
      <c r="O611" s="21"/>
      <c r="P611" s="31"/>
      <c r="Q611" s="18"/>
      <c r="R611" s="21"/>
      <c r="S611" s="31"/>
      <c r="T611" s="21"/>
      <c r="U611" s="21"/>
      <c r="V611" s="21"/>
      <c r="W611" s="31"/>
      <c r="X611" s="23"/>
    </row>
    <row r="612" spans="2:24" x14ac:dyDescent="0.25">
      <c r="B612" s="6"/>
      <c r="E612" s="7"/>
      <c r="K612" s="21"/>
      <c r="M612" s="18"/>
      <c r="N612" s="21"/>
      <c r="O612" s="21"/>
      <c r="P612" s="31"/>
      <c r="Q612" s="18"/>
      <c r="R612" s="21"/>
      <c r="S612" s="31"/>
      <c r="T612" s="21"/>
      <c r="U612" s="21"/>
      <c r="V612" s="21"/>
      <c r="W612" s="31"/>
      <c r="X612" s="23"/>
    </row>
    <row r="613" spans="2:24" x14ac:dyDescent="0.25">
      <c r="B613" s="6"/>
      <c r="E613" s="7"/>
      <c r="F613" s="7"/>
      <c r="G613" s="7"/>
      <c r="K613" s="21"/>
      <c r="M613" s="18"/>
      <c r="N613" s="21"/>
      <c r="O613" s="21"/>
      <c r="P613" s="31"/>
      <c r="Q613" s="18"/>
      <c r="R613" s="21"/>
      <c r="S613" s="31"/>
      <c r="T613" s="21"/>
      <c r="U613" s="21"/>
      <c r="V613" s="21"/>
      <c r="W613" s="31"/>
      <c r="X613" s="23"/>
    </row>
    <row r="614" spans="2:24" x14ac:dyDescent="0.25">
      <c r="B614" s="6"/>
      <c r="E614" s="7"/>
      <c r="F614" s="7"/>
      <c r="G614" s="7"/>
      <c r="K614" s="21"/>
      <c r="M614" s="18"/>
      <c r="N614" s="21"/>
      <c r="O614" s="21"/>
      <c r="P614" s="31"/>
      <c r="Q614" s="18"/>
      <c r="R614" s="21"/>
      <c r="S614" s="31"/>
      <c r="T614" s="21"/>
      <c r="U614" s="21"/>
      <c r="V614" s="21"/>
      <c r="W614" s="31"/>
      <c r="X614" s="23"/>
    </row>
    <row r="615" spans="2:24" x14ac:dyDescent="0.25">
      <c r="B615" s="6"/>
      <c r="E615" s="7"/>
      <c r="F615" s="7"/>
      <c r="G615" s="7"/>
      <c r="K615" s="21"/>
      <c r="M615" s="18"/>
      <c r="N615" s="21"/>
      <c r="O615" s="21"/>
      <c r="P615" s="31"/>
      <c r="Q615" s="18"/>
      <c r="R615" s="21"/>
      <c r="S615" s="31"/>
      <c r="T615" s="21"/>
      <c r="U615" s="21"/>
      <c r="V615" s="21"/>
      <c r="W615" s="31"/>
      <c r="X615" s="23"/>
    </row>
    <row r="616" spans="2:24" x14ac:dyDescent="0.25">
      <c r="B616" s="6"/>
      <c r="E616" s="7"/>
      <c r="F616" s="7"/>
      <c r="G616" s="7"/>
      <c r="K616" s="21"/>
      <c r="M616" s="18"/>
      <c r="N616" s="21"/>
      <c r="O616" s="21"/>
      <c r="P616" s="31"/>
      <c r="Q616" s="18"/>
      <c r="R616" s="21"/>
      <c r="S616" s="31"/>
      <c r="T616" s="21"/>
      <c r="U616" s="21"/>
      <c r="V616" s="21"/>
      <c r="W616" s="31"/>
      <c r="X616" s="23"/>
    </row>
    <row r="617" spans="2:24" x14ac:dyDescent="0.25">
      <c r="B617" s="6"/>
      <c r="E617" s="7"/>
      <c r="F617" s="7"/>
      <c r="G617" s="7"/>
      <c r="K617" s="21"/>
      <c r="M617" s="18"/>
      <c r="N617" s="21"/>
      <c r="O617" s="21"/>
      <c r="P617" s="31"/>
      <c r="Q617" s="18"/>
      <c r="R617" s="21"/>
      <c r="S617" s="31"/>
      <c r="T617" s="21"/>
      <c r="U617" s="21"/>
      <c r="V617" s="21"/>
      <c r="W617" s="31"/>
      <c r="X617" s="23"/>
    </row>
    <row r="618" spans="2:24" x14ac:dyDescent="0.25">
      <c r="B618" s="6"/>
      <c r="E618" s="7"/>
      <c r="F618" s="7"/>
      <c r="G618" s="7"/>
      <c r="K618" s="21"/>
      <c r="M618" s="18"/>
      <c r="N618" s="21"/>
      <c r="O618" s="21"/>
      <c r="P618" s="31"/>
      <c r="Q618" s="18"/>
      <c r="R618" s="21"/>
      <c r="S618" s="31"/>
      <c r="T618" s="21"/>
      <c r="U618" s="21"/>
      <c r="V618" s="21"/>
      <c r="W618" s="31"/>
      <c r="X618" s="23"/>
    </row>
    <row r="619" spans="2:24" x14ac:dyDescent="0.25">
      <c r="B619" s="6"/>
      <c r="E619" s="7"/>
      <c r="F619" s="7"/>
      <c r="G619" s="7"/>
      <c r="K619" s="21"/>
      <c r="M619" s="18"/>
      <c r="N619" s="21"/>
      <c r="O619" s="21"/>
      <c r="P619" s="31"/>
      <c r="Q619" s="18"/>
      <c r="R619" s="21"/>
      <c r="S619" s="31"/>
      <c r="T619" s="21"/>
      <c r="U619" s="21"/>
      <c r="V619" s="21"/>
      <c r="W619" s="31"/>
      <c r="X619" s="23"/>
    </row>
    <row r="620" spans="2:24" x14ac:dyDescent="0.25">
      <c r="B620" s="6"/>
      <c r="E620" s="7"/>
      <c r="F620" s="7"/>
      <c r="G620" s="7"/>
      <c r="K620" s="21"/>
      <c r="M620" s="18"/>
      <c r="N620" s="21"/>
      <c r="O620" s="21"/>
      <c r="P620" s="31"/>
      <c r="Q620" s="18"/>
      <c r="R620" s="21"/>
      <c r="S620" s="31"/>
      <c r="T620" s="21"/>
      <c r="U620" s="21"/>
      <c r="V620" s="21"/>
      <c r="W620" s="31"/>
      <c r="X620" s="23"/>
    </row>
    <row r="621" spans="2:24" x14ac:dyDescent="0.25">
      <c r="B621" s="6"/>
      <c r="E621" s="7"/>
      <c r="F621" s="7"/>
      <c r="G621" s="7"/>
      <c r="K621" s="21"/>
      <c r="M621" s="18"/>
      <c r="N621" s="21"/>
      <c r="O621" s="21"/>
      <c r="P621" s="31"/>
      <c r="Q621" s="18"/>
      <c r="R621" s="21"/>
      <c r="S621" s="31"/>
      <c r="T621" s="21"/>
      <c r="U621" s="21"/>
      <c r="V621" s="21"/>
      <c r="W621" s="31"/>
      <c r="X621" s="23"/>
    </row>
    <row r="622" spans="2:24" x14ac:dyDescent="0.25">
      <c r="B622" s="6"/>
      <c r="E622" s="7"/>
      <c r="F622" s="7"/>
      <c r="G622" s="7"/>
      <c r="K622" s="21"/>
      <c r="M622" s="18"/>
      <c r="N622" s="21"/>
      <c r="O622" s="21"/>
      <c r="P622" s="31"/>
      <c r="Q622" s="18"/>
      <c r="R622" s="21"/>
      <c r="S622" s="31"/>
      <c r="T622" s="21"/>
      <c r="U622" s="21"/>
      <c r="V622" s="21"/>
      <c r="W622" s="31"/>
      <c r="X622" s="23"/>
    </row>
    <row r="623" spans="2:24" x14ac:dyDescent="0.25">
      <c r="B623" s="6"/>
      <c r="E623" s="7"/>
      <c r="F623" s="7"/>
      <c r="G623" s="7"/>
      <c r="K623" s="21"/>
      <c r="M623" s="18"/>
      <c r="N623" s="21"/>
      <c r="O623" s="21"/>
      <c r="P623" s="31"/>
      <c r="Q623" s="18"/>
      <c r="R623" s="21"/>
      <c r="S623" s="31"/>
      <c r="T623" s="21"/>
      <c r="U623" s="21"/>
      <c r="V623" s="21"/>
      <c r="W623" s="31"/>
      <c r="X623" s="23"/>
    </row>
    <row r="624" spans="2:24" x14ac:dyDescent="0.25">
      <c r="B624" s="6"/>
      <c r="E624" s="7"/>
      <c r="F624" s="7"/>
      <c r="G624" s="7"/>
      <c r="K624" s="21"/>
      <c r="M624" s="18"/>
      <c r="N624" s="21"/>
      <c r="O624" s="21"/>
      <c r="P624" s="31"/>
      <c r="Q624" s="18"/>
      <c r="R624" s="21"/>
      <c r="S624" s="31"/>
      <c r="T624" s="21"/>
      <c r="U624" s="21"/>
      <c r="V624" s="21"/>
      <c r="W624" s="31"/>
      <c r="X624" s="23"/>
    </row>
    <row r="625" spans="2:24" x14ac:dyDescent="0.25">
      <c r="B625" s="6"/>
      <c r="E625" s="7"/>
      <c r="F625" s="7"/>
      <c r="G625" s="7"/>
      <c r="K625" s="21"/>
      <c r="M625" s="18"/>
      <c r="N625" s="21"/>
      <c r="O625" s="21"/>
      <c r="P625" s="31"/>
      <c r="Q625" s="18"/>
      <c r="R625" s="21"/>
      <c r="S625" s="31"/>
      <c r="T625" s="21"/>
      <c r="U625" s="21"/>
      <c r="V625" s="21"/>
      <c r="W625" s="31"/>
      <c r="X625" s="23"/>
    </row>
    <row r="626" spans="2:24" x14ac:dyDescent="0.25">
      <c r="B626" s="6"/>
      <c r="E626" s="7"/>
      <c r="F626" s="7"/>
      <c r="G626" s="7"/>
      <c r="K626" s="21"/>
      <c r="M626" s="18"/>
      <c r="N626" s="21"/>
      <c r="O626" s="21"/>
      <c r="P626" s="31"/>
      <c r="Q626" s="18"/>
      <c r="R626" s="21"/>
      <c r="S626" s="31"/>
      <c r="T626" s="21"/>
      <c r="U626" s="21"/>
      <c r="V626" s="21"/>
      <c r="W626" s="31"/>
      <c r="X626" s="23"/>
    </row>
    <row r="627" spans="2:24" x14ac:dyDescent="0.25">
      <c r="B627" s="6"/>
      <c r="E627" s="7"/>
      <c r="F627" s="7"/>
      <c r="G627" s="7"/>
      <c r="K627" s="21"/>
      <c r="M627" s="18"/>
      <c r="N627" s="21"/>
      <c r="O627" s="21"/>
      <c r="P627" s="31"/>
      <c r="Q627" s="18"/>
      <c r="R627" s="21"/>
      <c r="S627" s="31"/>
      <c r="T627" s="21"/>
      <c r="U627" s="21"/>
      <c r="V627" s="21"/>
      <c r="W627" s="31"/>
      <c r="X627" s="23"/>
    </row>
    <row r="628" spans="2:24" x14ac:dyDescent="0.25">
      <c r="B628" s="6"/>
      <c r="E628" s="7"/>
      <c r="F628" s="7"/>
      <c r="G628" s="7"/>
      <c r="K628" s="21"/>
      <c r="M628" s="18"/>
      <c r="N628" s="21"/>
      <c r="O628" s="21"/>
      <c r="P628" s="31"/>
      <c r="Q628" s="18"/>
      <c r="R628" s="21"/>
      <c r="S628" s="31"/>
      <c r="T628" s="21"/>
      <c r="U628" s="21"/>
      <c r="V628" s="21"/>
      <c r="W628" s="31"/>
      <c r="X628" s="23"/>
    </row>
    <row r="629" spans="2:24" x14ac:dyDescent="0.25">
      <c r="B629" s="6"/>
      <c r="E629" s="7"/>
      <c r="F629" s="7"/>
      <c r="G629" s="7"/>
      <c r="K629" s="21"/>
      <c r="M629" s="18"/>
      <c r="N629" s="21"/>
      <c r="O629" s="21"/>
      <c r="P629" s="31"/>
      <c r="Q629" s="18"/>
      <c r="R629" s="21"/>
      <c r="S629" s="31"/>
      <c r="T629" s="21"/>
      <c r="U629" s="21"/>
      <c r="V629" s="21"/>
      <c r="W629" s="31"/>
      <c r="X629" s="23"/>
    </row>
    <row r="630" spans="2:24" x14ac:dyDescent="0.25">
      <c r="B630" s="6"/>
      <c r="E630" s="7"/>
      <c r="F630" s="7"/>
      <c r="G630" s="7"/>
      <c r="K630" s="21"/>
      <c r="M630" s="18"/>
      <c r="N630" s="21"/>
      <c r="O630" s="21"/>
      <c r="P630" s="31"/>
      <c r="Q630" s="18"/>
      <c r="R630" s="21"/>
      <c r="S630" s="31"/>
      <c r="T630" s="21"/>
      <c r="U630" s="21"/>
      <c r="V630" s="21"/>
      <c r="W630" s="31"/>
      <c r="X630" s="23"/>
    </row>
    <row r="631" spans="2:24" x14ac:dyDescent="0.25">
      <c r="B631" s="6"/>
      <c r="E631" s="7"/>
      <c r="F631" s="7"/>
      <c r="G631" s="7"/>
      <c r="K631" s="21"/>
      <c r="M631" s="18"/>
      <c r="N631" s="21"/>
      <c r="O631" s="21"/>
      <c r="P631" s="31"/>
      <c r="Q631" s="18"/>
      <c r="R631" s="21"/>
      <c r="S631" s="31"/>
      <c r="T631" s="21"/>
      <c r="U631" s="21"/>
      <c r="V631" s="21"/>
      <c r="W631" s="31"/>
      <c r="X631" s="23"/>
    </row>
    <row r="632" spans="2:24" x14ac:dyDescent="0.25">
      <c r="B632" s="6"/>
      <c r="E632" s="7"/>
      <c r="F632" s="7"/>
      <c r="G632" s="7"/>
      <c r="K632" s="21"/>
      <c r="M632" s="18"/>
      <c r="N632" s="21"/>
      <c r="O632" s="21"/>
      <c r="P632" s="31"/>
      <c r="Q632" s="18"/>
      <c r="R632" s="21"/>
      <c r="S632" s="31"/>
      <c r="T632" s="21"/>
      <c r="U632" s="21"/>
      <c r="V632" s="21"/>
      <c r="W632" s="31"/>
      <c r="X632" s="23"/>
    </row>
    <row r="633" spans="2:24" x14ac:dyDescent="0.25">
      <c r="B633" s="6"/>
      <c r="E633" s="7"/>
      <c r="F633" s="7"/>
      <c r="G633" s="7"/>
      <c r="K633" s="21"/>
      <c r="M633" s="18"/>
      <c r="N633" s="21"/>
      <c r="O633" s="21"/>
      <c r="P633" s="31"/>
      <c r="Q633" s="18"/>
      <c r="R633" s="21"/>
      <c r="S633" s="31"/>
      <c r="T633" s="21"/>
      <c r="U633" s="21"/>
      <c r="V633" s="21"/>
      <c r="W633" s="31"/>
      <c r="X633" s="23"/>
    </row>
    <row r="634" spans="2:24" x14ac:dyDescent="0.25">
      <c r="B634" s="6"/>
      <c r="E634" s="7"/>
      <c r="F634" s="7"/>
      <c r="G634" s="7"/>
      <c r="K634" s="21"/>
      <c r="M634" s="18"/>
      <c r="N634" s="21"/>
      <c r="O634" s="21"/>
      <c r="P634" s="31"/>
      <c r="Q634" s="18"/>
      <c r="R634" s="21"/>
      <c r="S634" s="31"/>
      <c r="T634" s="21"/>
      <c r="U634" s="21"/>
      <c r="V634" s="21"/>
      <c r="W634" s="31"/>
      <c r="X634" s="23"/>
    </row>
    <row r="635" spans="2:24" x14ac:dyDescent="0.25">
      <c r="B635" s="6"/>
      <c r="E635" s="7"/>
      <c r="F635" s="7"/>
      <c r="G635" s="7"/>
      <c r="K635" s="21"/>
      <c r="M635" s="18"/>
      <c r="N635" s="21"/>
      <c r="O635" s="21"/>
      <c r="P635" s="31"/>
      <c r="Q635" s="18"/>
      <c r="R635" s="21"/>
      <c r="S635" s="31"/>
      <c r="T635" s="21"/>
      <c r="U635" s="21"/>
      <c r="V635" s="21"/>
      <c r="W635" s="31"/>
      <c r="X635" s="23"/>
    </row>
    <row r="636" spans="2:24" x14ac:dyDescent="0.25">
      <c r="B636" s="6"/>
      <c r="E636" s="7"/>
      <c r="F636" s="7"/>
      <c r="G636" s="7"/>
      <c r="K636" s="21"/>
      <c r="M636" s="18"/>
      <c r="N636" s="21"/>
      <c r="O636" s="21"/>
      <c r="P636" s="31"/>
      <c r="Q636" s="18"/>
      <c r="R636" s="21"/>
      <c r="S636" s="31"/>
      <c r="T636" s="21"/>
      <c r="U636" s="21"/>
      <c r="V636" s="21"/>
      <c r="W636" s="31"/>
      <c r="X636" s="23"/>
    </row>
    <row r="637" spans="2:24" x14ac:dyDescent="0.25">
      <c r="B637" s="6"/>
      <c r="E637" s="7"/>
      <c r="F637" s="7"/>
      <c r="G637" s="7"/>
      <c r="K637" s="21"/>
      <c r="M637" s="18"/>
      <c r="N637" s="21"/>
      <c r="O637" s="21"/>
      <c r="P637" s="31"/>
      <c r="Q637" s="18"/>
      <c r="R637" s="21"/>
      <c r="S637" s="31"/>
      <c r="T637" s="21"/>
      <c r="U637" s="21"/>
      <c r="V637" s="21"/>
      <c r="W637" s="31"/>
      <c r="X637" s="23"/>
    </row>
    <row r="638" spans="2:24" x14ac:dyDescent="0.25">
      <c r="B638" s="6"/>
      <c r="E638" s="7"/>
      <c r="F638" s="7"/>
      <c r="G638" s="7"/>
      <c r="K638" s="21"/>
      <c r="M638" s="18"/>
      <c r="N638" s="21"/>
      <c r="O638" s="21"/>
      <c r="P638" s="31"/>
      <c r="Q638" s="18"/>
      <c r="R638" s="21"/>
      <c r="S638" s="31"/>
      <c r="T638" s="21"/>
      <c r="U638" s="21"/>
      <c r="V638" s="21"/>
      <c r="W638" s="31"/>
      <c r="X638" s="23"/>
    </row>
    <row r="639" spans="2:24" x14ac:dyDescent="0.25">
      <c r="B639" s="6"/>
      <c r="E639" s="7"/>
      <c r="F639" s="7"/>
      <c r="G639" s="7"/>
      <c r="K639" s="21"/>
      <c r="M639" s="18"/>
      <c r="N639" s="21"/>
      <c r="O639" s="21"/>
      <c r="P639" s="31"/>
      <c r="Q639" s="18"/>
      <c r="R639" s="21"/>
      <c r="S639" s="31"/>
      <c r="T639" s="21"/>
      <c r="U639" s="21"/>
      <c r="V639" s="21"/>
      <c r="W639" s="31"/>
      <c r="X639" s="23"/>
    </row>
    <row r="640" spans="2:24" x14ac:dyDescent="0.25">
      <c r="B640" s="6"/>
      <c r="E640" s="7"/>
      <c r="F640" s="7"/>
      <c r="G640" s="7"/>
      <c r="K640" s="21"/>
      <c r="M640" s="18"/>
      <c r="N640" s="21"/>
      <c r="O640" s="21"/>
      <c r="P640" s="31"/>
      <c r="Q640" s="18"/>
      <c r="R640" s="21"/>
      <c r="S640" s="31"/>
      <c r="T640" s="21"/>
      <c r="U640" s="21"/>
      <c r="V640" s="21"/>
      <c r="W640" s="31"/>
      <c r="X640" s="23"/>
    </row>
    <row r="641" spans="2:24" x14ac:dyDescent="0.25">
      <c r="B641" s="6"/>
      <c r="E641" s="7"/>
      <c r="F641" s="7"/>
      <c r="G641" s="7"/>
      <c r="K641" s="21"/>
      <c r="M641" s="18"/>
      <c r="N641" s="21"/>
      <c r="O641" s="21"/>
      <c r="P641" s="31"/>
      <c r="Q641" s="18"/>
      <c r="R641" s="21"/>
      <c r="S641" s="31"/>
      <c r="T641" s="21"/>
      <c r="U641" s="21"/>
      <c r="V641" s="21"/>
      <c r="W641" s="31"/>
      <c r="X641" s="23"/>
    </row>
    <row r="642" spans="2:24" x14ac:dyDescent="0.25">
      <c r="B642" s="6"/>
      <c r="E642" s="7"/>
      <c r="F642" s="7"/>
      <c r="G642" s="7"/>
      <c r="K642" s="21"/>
      <c r="M642" s="18"/>
      <c r="N642" s="21"/>
      <c r="O642" s="21"/>
      <c r="P642" s="31"/>
      <c r="Q642" s="18"/>
      <c r="R642" s="21"/>
      <c r="S642" s="31"/>
      <c r="T642" s="21"/>
      <c r="U642" s="21"/>
      <c r="V642" s="21"/>
      <c r="W642" s="31"/>
      <c r="X642" s="23"/>
    </row>
    <row r="643" spans="2:24" x14ac:dyDescent="0.25">
      <c r="B643" s="6"/>
      <c r="E643" s="7"/>
      <c r="F643" s="7"/>
      <c r="G643" s="7"/>
      <c r="K643" s="21"/>
      <c r="M643" s="18"/>
      <c r="N643" s="21"/>
      <c r="O643" s="21"/>
      <c r="P643" s="31"/>
      <c r="Q643" s="18"/>
      <c r="R643" s="21"/>
      <c r="S643" s="31"/>
      <c r="T643" s="21"/>
      <c r="U643" s="21"/>
      <c r="V643" s="21"/>
      <c r="W643" s="31"/>
      <c r="X643" s="23"/>
    </row>
    <row r="644" spans="2:24" x14ac:dyDescent="0.25">
      <c r="B644" s="6"/>
      <c r="E644" s="7"/>
      <c r="F644" s="7"/>
      <c r="G644" s="7"/>
      <c r="K644" s="21"/>
      <c r="M644" s="18"/>
      <c r="N644" s="21"/>
      <c r="O644" s="21"/>
      <c r="P644" s="31"/>
      <c r="Q644" s="18"/>
      <c r="R644" s="21"/>
      <c r="S644" s="31"/>
      <c r="T644" s="21"/>
      <c r="U644" s="21"/>
      <c r="V644" s="21"/>
      <c r="W644" s="31"/>
      <c r="X644" s="23"/>
    </row>
    <row r="645" spans="2:24" x14ac:dyDescent="0.25">
      <c r="B645" s="6"/>
      <c r="E645" s="7"/>
      <c r="F645" s="7"/>
      <c r="G645" s="7"/>
      <c r="K645" s="21"/>
      <c r="M645" s="18"/>
      <c r="N645" s="21"/>
      <c r="O645" s="21"/>
      <c r="P645" s="31"/>
      <c r="Q645" s="18"/>
      <c r="R645" s="21"/>
      <c r="S645" s="31"/>
      <c r="T645" s="21"/>
      <c r="U645" s="21"/>
      <c r="V645" s="21"/>
      <c r="W645" s="31"/>
      <c r="X645" s="23"/>
    </row>
    <row r="646" spans="2:24" x14ac:dyDescent="0.25">
      <c r="B646" s="6"/>
      <c r="E646" s="7"/>
      <c r="F646" s="7"/>
      <c r="G646" s="7"/>
      <c r="K646" s="21"/>
      <c r="M646" s="18"/>
      <c r="N646" s="21"/>
      <c r="O646" s="21"/>
      <c r="P646" s="31"/>
      <c r="Q646" s="18"/>
      <c r="R646" s="21"/>
      <c r="S646" s="31"/>
      <c r="T646" s="21"/>
      <c r="U646" s="21"/>
      <c r="V646" s="21"/>
      <c r="W646" s="31"/>
      <c r="X646" s="23"/>
    </row>
    <row r="647" spans="2:24" x14ac:dyDescent="0.25">
      <c r="B647" s="6"/>
      <c r="E647" s="7"/>
      <c r="F647" s="7"/>
      <c r="G647" s="7"/>
      <c r="K647" s="21"/>
      <c r="M647" s="18"/>
      <c r="N647" s="21"/>
      <c r="O647" s="21"/>
      <c r="P647" s="31"/>
      <c r="Q647" s="18"/>
      <c r="R647" s="21"/>
      <c r="S647" s="31"/>
      <c r="T647" s="21"/>
      <c r="U647" s="21"/>
      <c r="V647" s="21"/>
      <c r="W647" s="31"/>
      <c r="X647" s="23"/>
    </row>
    <row r="648" spans="2:24" x14ac:dyDescent="0.25">
      <c r="B648" s="6"/>
      <c r="E648" s="7"/>
      <c r="F648" s="7"/>
      <c r="G648" s="7"/>
      <c r="K648" s="21"/>
      <c r="M648" s="18"/>
      <c r="N648" s="21"/>
      <c r="O648" s="21"/>
      <c r="P648" s="31"/>
      <c r="Q648" s="18"/>
      <c r="R648" s="21"/>
      <c r="S648" s="31"/>
      <c r="T648" s="21"/>
      <c r="U648" s="21"/>
      <c r="V648" s="21"/>
      <c r="W648" s="31"/>
      <c r="X648" s="23"/>
    </row>
    <row r="649" spans="2:24" x14ac:dyDescent="0.25">
      <c r="B649" s="6"/>
      <c r="E649" s="7"/>
      <c r="F649" s="7"/>
      <c r="G649" s="7"/>
      <c r="K649" s="21"/>
      <c r="M649" s="18"/>
      <c r="N649" s="21"/>
      <c r="O649" s="21"/>
      <c r="P649" s="31"/>
      <c r="Q649" s="18"/>
      <c r="R649" s="21"/>
      <c r="S649" s="31"/>
      <c r="T649" s="21"/>
      <c r="U649" s="21"/>
      <c r="V649" s="21"/>
      <c r="W649" s="31"/>
      <c r="X649" s="23"/>
    </row>
    <row r="650" spans="2:24" x14ac:dyDescent="0.25">
      <c r="B650" s="6"/>
      <c r="E650" s="7"/>
      <c r="F650" s="7"/>
      <c r="G650" s="7"/>
      <c r="K650" s="21"/>
      <c r="M650" s="18"/>
      <c r="N650" s="21"/>
      <c r="O650" s="21"/>
      <c r="P650" s="31"/>
      <c r="Q650" s="18"/>
      <c r="R650" s="21"/>
      <c r="S650" s="31"/>
      <c r="T650" s="21"/>
      <c r="U650" s="21"/>
      <c r="V650" s="21"/>
      <c r="W650" s="31"/>
      <c r="X650" s="23"/>
    </row>
    <row r="651" spans="2:24" x14ac:dyDescent="0.25">
      <c r="B651" s="6"/>
      <c r="E651" s="7"/>
      <c r="F651" s="7"/>
      <c r="G651" s="7"/>
      <c r="K651" s="21"/>
      <c r="M651" s="18"/>
      <c r="N651" s="21"/>
      <c r="O651" s="21"/>
      <c r="P651" s="31"/>
      <c r="Q651" s="18"/>
      <c r="R651" s="21"/>
      <c r="S651" s="31"/>
      <c r="T651" s="21"/>
      <c r="U651" s="21"/>
      <c r="V651" s="21"/>
      <c r="W651" s="31"/>
      <c r="X651" s="23"/>
    </row>
    <row r="652" spans="2:24" x14ac:dyDescent="0.25">
      <c r="B652" s="6"/>
      <c r="E652" s="7"/>
      <c r="F652" s="7"/>
      <c r="G652" s="7"/>
      <c r="K652" s="21"/>
      <c r="M652" s="18"/>
      <c r="N652" s="21"/>
      <c r="O652" s="21"/>
      <c r="P652" s="31"/>
      <c r="Q652" s="18"/>
      <c r="R652" s="21"/>
      <c r="S652" s="31"/>
      <c r="T652" s="21"/>
      <c r="U652" s="21"/>
      <c r="V652" s="21"/>
      <c r="W652" s="31"/>
      <c r="X652" s="23"/>
    </row>
    <row r="653" spans="2:24" x14ac:dyDescent="0.25">
      <c r="B653" s="6"/>
      <c r="E653" s="7"/>
      <c r="F653" s="7"/>
      <c r="G653" s="7"/>
      <c r="K653" s="21"/>
      <c r="M653" s="18"/>
      <c r="N653" s="21"/>
      <c r="O653" s="21"/>
      <c r="P653" s="31"/>
      <c r="Q653" s="18"/>
      <c r="R653" s="21"/>
      <c r="S653" s="31"/>
      <c r="T653" s="21"/>
      <c r="U653" s="21"/>
      <c r="V653" s="21"/>
      <c r="W653" s="31"/>
      <c r="X653" s="23"/>
    </row>
    <row r="654" spans="2:24" x14ac:dyDescent="0.25">
      <c r="B654" s="6"/>
      <c r="E654" s="7"/>
      <c r="F654" s="7"/>
      <c r="G654" s="7"/>
      <c r="K654" s="21"/>
      <c r="M654" s="18"/>
      <c r="N654" s="21"/>
      <c r="O654" s="21"/>
      <c r="P654" s="31"/>
      <c r="Q654" s="18"/>
      <c r="R654" s="21"/>
      <c r="S654" s="31"/>
      <c r="T654" s="21"/>
      <c r="U654" s="21"/>
      <c r="V654" s="21"/>
      <c r="W654" s="31"/>
      <c r="X654" s="23"/>
    </row>
    <row r="655" spans="2:24" x14ac:dyDescent="0.25">
      <c r="B655" s="6"/>
      <c r="E655" s="7"/>
      <c r="F655" s="7"/>
      <c r="G655" s="7"/>
      <c r="K655" s="21"/>
      <c r="M655" s="18"/>
      <c r="N655" s="21"/>
      <c r="O655" s="21"/>
      <c r="P655" s="31"/>
      <c r="Q655" s="18"/>
      <c r="R655" s="21"/>
      <c r="S655" s="31"/>
      <c r="T655" s="21"/>
      <c r="U655" s="21"/>
      <c r="V655" s="21"/>
      <c r="W655" s="31"/>
      <c r="X655" s="23"/>
    </row>
    <row r="656" spans="2:24" x14ac:dyDescent="0.25">
      <c r="B656" s="6"/>
      <c r="F656" s="7"/>
      <c r="G656" s="7"/>
      <c r="K656" s="21"/>
      <c r="M656" s="18"/>
      <c r="N656" s="21"/>
      <c r="O656" s="21"/>
      <c r="P656" s="31"/>
      <c r="Q656" s="18"/>
      <c r="R656" s="21"/>
      <c r="S656" s="31"/>
      <c r="T656" s="21"/>
      <c r="U656" s="21"/>
      <c r="V656" s="21"/>
      <c r="W656" s="31"/>
      <c r="X656" s="23"/>
    </row>
    <row r="657" spans="2:24" x14ac:dyDescent="0.25">
      <c r="B657" s="6"/>
      <c r="F657" s="7"/>
      <c r="G657" s="7"/>
      <c r="K657" s="21"/>
      <c r="M657" s="18"/>
      <c r="N657" s="21"/>
      <c r="O657" s="21"/>
      <c r="P657" s="31"/>
      <c r="Q657" s="18"/>
      <c r="R657" s="21"/>
      <c r="S657" s="31"/>
      <c r="T657" s="21"/>
      <c r="U657" s="21"/>
      <c r="V657" s="21"/>
      <c r="W657" s="31"/>
      <c r="X657" s="23"/>
    </row>
    <row r="658" spans="2:24" x14ac:dyDescent="0.25">
      <c r="B658" s="6"/>
      <c r="F658" s="7"/>
      <c r="G658" s="7"/>
      <c r="K658" s="21"/>
      <c r="M658" s="18"/>
      <c r="N658" s="21"/>
      <c r="O658" s="21"/>
      <c r="P658" s="31"/>
      <c r="Q658" s="18"/>
      <c r="R658" s="21"/>
      <c r="S658" s="31"/>
      <c r="T658" s="21"/>
      <c r="U658" s="21"/>
      <c r="V658" s="21"/>
      <c r="W658" s="31"/>
      <c r="X658" s="23"/>
    </row>
    <row r="659" spans="2:24" x14ac:dyDescent="0.25">
      <c r="B659" s="6"/>
      <c r="F659" s="7"/>
      <c r="G659" s="7"/>
      <c r="K659" s="21"/>
      <c r="M659" s="18"/>
      <c r="N659" s="21"/>
      <c r="O659" s="21"/>
      <c r="P659" s="31"/>
      <c r="Q659" s="18"/>
      <c r="R659" s="21"/>
      <c r="S659" s="31"/>
      <c r="T659" s="21"/>
      <c r="U659" s="21"/>
      <c r="V659" s="21"/>
      <c r="W659" s="31"/>
      <c r="X659" s="23"/>
    </row>
    <row r="660" spans="2:24" x14ac:dyDescent="0.25">
      <c r="B660" s="6"/>
      <c r="F660" s="7"/>
      <c r="G660" s="7"/>
      <c r="K660" s="21"/>
      <c r="M660" s="18"/>
      <c r="N660" s="21"/>
      <c r="O660" s="21"/>
      <c r="P660" s="31"/>
      <c r="Q660" s="18"/>
      <c r="R660" s="21"/>
      <c r="S660" s="31"/>
      <c r="T660" s="21"/>
      <c r="U660" s="21"/>
      <c r="V660" s="21"/>
      <c r="W660" s="31"/>
      <c r="X660" s="23"/>
    </row>
    <row r="661" spans="2:24" x14ac:dyDescent="0.25">
      <c r="B661" s="6"/>
      <c r="F661" s="7"/>
      <c r="G661" s="7"/>
      <c r="K661" s="21"/>
      <c r="M661" s="18"/>
      <c r="N661" s="21"/>
      <c r="O661" s="21"/>
      <c r="P661" s="31"/>
      <c r="Q661" s="18"/>
      <c r="R661" s="21"/>
      <c r="S661" s="31"/>
      <c r="T661" s="21"/>
      <c r="U661" s="21"/>
      <c r="V661" s="21"/>
      <c r="W661" s="31"/>
      <c r="X661" s="23"/>
    </row>
    <row r="662" spans="2:24" x14ac:dyDescent="0.25">
      <c r="B662" s="6"/>
      <c r="F662" s="7"/>
      <c r="G662" s="7"/>
      <c r="K662" s="21"/>
      <c r="M662" s="18"/>
      <c r="N662" s="21"/>
      <c r="O662" s="21"/>
      <c r="P662" s="31"/>
      <c r="Q662" s="18"/>
      <c r="R662" s="21"/>
      <c r="S662" s="31"/>
      <c r="T662" s="21"/>
      <c r="U662" s="21"/>
      <c r="V662" s="21"/>
      <c r="W662" s="31"/>
      <c r="X662" s="23"/>
    </row>
    <row r="663" spans="2:24" x14ac:dyDescent="0.25">
      <c r="B663" s="6"/>
      <c r="F663" s="7"/>
      <c r="G663" s="7"/>
      <c r="K663" s="21"/>
      <c r="M663" s="18"/>
      <c r="N663" s="21"/>
      <c r="O663" s="21"/>
      <c r="P663" s="31"/>
      <c r="Q663" s="18"/>
      <c r="R663" s="21"/>
      <c r="S663" s="31"/>
      <c r="T663" s="21"/>
      <c r="U663" s="21"/>
      <c r="V663" s="21"/>
      <c r="W663" s="31"/>
      <c r="X663" s="23"/>
    </row>
    <row r="664" spans="2:24" x14ac:dyDescent="0.25">
      <c r="B664" s="6"/>
      <c r="F664" s="7"/>
      <c r="G664" s="7"/>
      <c r="K664" s="21"/>
      <c r="M664" s="18"/>
      <c r="N664" s="21"/>
      <c r="O664" s="21"/>
      <c r="P664" s="31"/>
      <c r="Q664" s="18"/>
      <c r="R664" s="21"/>
      <c r="S664" s="31"/>
      <c r="T664" s="21"/>
      <c r="U664" s="21"/>
      <c r="V664" s="21"/>
      <c r="W664" s="31"/>
      <c r="X664" s="23"/>
    </row>
    <row r="665" spans="2:24" x14ac:dyDescent="0.25">
      <c r="B665" s="6"/>
      <c r="F665" s="7"/>
      <c r="G665" s="7"/>
      <c r="K665" s="21"/>
      <c r="M665" s="18"/>
      <c r="N665" s="21"/>
      <c r="O665" s="21"/>
      <c r="P665" s="31"/>
      <c r="Q665" s="18"/>
      <c r="R665" s="21"/>
      <c r="S665" s="31"/>
      <c r="T665" s="21"/>
      <c r="U665" s="21"/>
      <c r="V665" s="21"/>
      <c r="W665" s="31"/>
      <c r="X665" s="23"/>
    </row>
    <row r="666" spans="2:24" x14ac:dyDescent="0.25">
      <c r="B666" s="6"/>
      <c r="F666" s="7"/>
      <c r="G666" s="7"/>
      <c r="K666" s="21"/>
      <c r="M666" s="18"/>
      <c r="N666" s="21"/>
      <c r="O666" s="21"/>
      <c r="P666" s="31"/>
      <c r="Q666" s="18"/>
      <c r="R666" s="21"/>
      <c r="S666" s="31"/>
      <c r="T666" s="21"/>
      <c r="U666" s="21"/>
      <c r="V666" s="21"/>
      <c r="W666" s="31"/>
      <c r="X666" s="23"/>
    </row>
    <row r="667" spans="2:24" x14ac:dyDescent="0.25">
      <c r="B667" s="6"/>
      <c r="F667" s="7"/>
      <c r="G667" s="7"/>
      <c r="K667" s="21"/>
      <c r="M667" s="18"/>
      <c r="N667" s="21"/>
      <c r="O667" s="21"/>
      <c r="P667" s="31"/>
      <c r="Q667" s="18"/>
      <c r="R667" s="21"/>
      <c r="S667" s="31"/>
      <c r="T667" s="21"/>
      <c r="U667" s="21"/>
      <c r="V667" s="21"/>
      <c r="W667" s="31"/>
      <c r="X667" s="23"/>
    </row>
    <row r="668" spans="2:24" x14ac:dyDescent="0.25">
      <c r="B668" s="6"/>
      <c r="F668" s="7"/>
      <c r="G668" s="7"/>
      <c r="K668" s="21"/>
      <c r="M668" s="18"/>
      <c r="N668" s="21"/>
      <c r="O668" s="21"/>
      <c r="P668" s="31"/>
      <c r="Q668" s="18"/>
      <c r="R668" s="21"/>
      <c r="S668" s="31"/>
      <c r="T668" s="21"/>
      <c r="U668" s="21"/>
      <c r="V668" s="21"/>
      <c r="W668" s="31"/>
      <c r="X668" s="23"/>
    </row>
    <row r="669" spans="2:24" x14ac:dyDescent="0.25">
      <c r="B669" s="6"/>
      <c r="F669" s="7"/>
      <c r="G669" s="7"/>
      <c r="K669" s="21"/>
      <c r="M669" s="18"/>
      <c r="N669" s="21"/>
      <c r="O669" s="21"/>
      <c r="P669" s="31"/>
      <c r="Q669" s="18"/>
      <c r="R669" s="21"/>
      <c r="S669" s="31"/>
      <c r="T669" s="21"/>
      <c r="U669" s="21"/>
      <c r="V669" s="21"/>
      <c r="W669" s="31"/>
      <c r="X669" s="23"/>
    </row>
    <row r="670" spans="2:24" x14ac:dyDescent="0.25">
      <c r="B670" s="6"/>
      <c r="F670" s="7"/>
      <c r="G670" s="7"/>
      <c r="K670" s="21"/>
      <c r="M670" s="18"/>
      <c r="N670" s="21"/>
      <c r="O670" s="21"/>
      <c r="P670" s="31"/>
      <c r="Q670" s="18"/>
      <c r="R670" s="21"/>
      <c r="S670" s="31"/>
      <c r="T670" s="21"/>
      <c r="U670" s="21"/>
      <c r="V670" s="21"/>
      <c r="W670" s="31"/>
      <c r="X670" s="23"/>
    </row>
    <row r="671" spans="2:24" x14ac:dyDescent="0.25">
      <c r="B671" s="6"/>
      <c r="F671" s="7"/>
      <c r="G671" s="7"/>
      <c r="K671" s="21"/>
      <c r="M671" s="18"/>
      <c r="N671" s="21"/>
      <c r="O671" s="21"/>
      <c r="P671" s="31"/>
      <c r="Q671" s="18"/>
      <c r="R671" s="21"/>
      <c r="S671" s="31"/>
      <c r="T671" s="21"/>
      <c r="U671" s="21"/>
      <c r="V671" s="21"/>
      <c r="W671" s="31"/>
      <c r="X671" s="23"/>
    </row>
    <row r="672" spans="2:24" x14ac:dyDescent="0.25">
      <c r="B672" s="6"/>
      <c r="F672" s="7"/>
      <c r="G672" s="7"/>
      <c r="K672" s="21"/>
      <c r="M672" s="18"/>
      <c r="N672" s="21"/>
      <c r="O672" s="21"/>
      <c r="P672" s="31"/>
      <c r="Q672" s="18"/>
      <c r="R672" s="21"/>
      <c r="S672" s="31"/>
      <c r="T672" s="21"/>
      <c r="U672" s="21"/>
      <c r="V672" s="21"/>
      <c r="W672" s="31"/>
      <c r="X672" s="23"/>
    </row>
    <row r="673" spans="2:24" x14ac:dyDescent="0.25">
      <c r="B673" s="6"/>
      <c r="F673" s="7"/>
      <c r="G673" s="7"/>
      <c r="K673" s="21"/>
      <c r="M673" s="18"/>
      <c r="N673" s="21"/>
      <c r="O673" s="21"/>
      <c r="P673" s="31"/>
      <c r="Q673" s="18"/>
      <c r="R673" s="21"/>
      <c r="S673" s="31"/>
      <c r="T673" s="21"/>
      <c r="U673" s="21"/>
      <c r="V673" s="21"/>
      <c r="W673" s="31"/>
      <c r="X673" s="23"/>
    </row>
    <row r="674" spans="2:24" x14ac:dyDescent="0.25">
      <c r="B674" s="6"/>
      <c r="F674" s="7"/>
      <c r="G674" s="7"/>
      <c r="K674" s="21"/>
      <c r="M674" s="18"/>
      <c r="N674" s="21"/>
      <c r="O674" s="21"/>
      <c r="P674" s="31"/>
      <c r="Q674" s="18"/>
      <c r="R674" s="21"/>
      <c r="S674" s="31"/>
      <c r="T674" s="21"/>
      <c r="U674" s="21"/>
      <c r="V674" s="21"/>
      <c r="W674" s="31"/>
      <c r="X674" s="23"/>
    </row>
    <row r="675" spans="2:24" x14ac:dyDescent="0.25">
      <c r="B675" s="6"/>
      <c r="F675" s="7"/>
      <c r="G675" s="7"/>
      <c r="K675" s="21"/>
      <c r="M675" s="18"/>
      <c r="N675" s="21"/>
      <c r="O675" s="21"/>
      <c r="P675" s="31"/>
      <c r="Q675" s="18"/>
      <c r="R675" s="21"/>
      <c r="S675" s="31"/>
      <c r="T675" s="21"/>
      <c r="U675" s="21"/>
      <c r="V675" s="21"/>
      <c r="W675" s="31"/>
      <c r="X675" s="23"/>
    </row>
    <row r="676" spans="2:24" x14ac:dyDescent="0.25">
      <c r="B676" s="6"/>
      <c r="F676" s="7"/>
      <c r="G676" s="7"/>
      <c r="K676" s="21"/>
      <c r="M676" s="18"/>
      <c r="N676" s="21"/>
      <c r="O676" s="21"/>
      <c r="P676" s="31"/>
      <c r="Q676" s="18"/>
      <c r="R676" s="21"/>
      <c r="S676" s="31"/>
      <c r="T676" s="21"/>
      <c r="U676" s="21"/>
      <c r="V676" s="21"/>
      <c r="W676" s="31"/>
      <c r="X676" s="23"/>
    </row>
    <row r="677" spans="2:24" x14ac:dyDescent="0.25">
      <c r="B677" s="6"/>
      <c r="F677" s="7"/>
      <c r="G677" s="7"/>
      <c r="K677" s="21"/>
      <c r="M677" s="18"/>
      <c r="N677" s="21"/>
      <c r="O677" s="21"/>
      <c r="P677" s="31"/>
      <c r="Q677" s="18"/>
      <c r="R677" s="21"/>
      <c r="S677" s="31"/>
      <c r="T677" s="21"/>
      <c r="U677" s="21"/>
      <c r="V677" s="21"/>
      <c r="W677" s="31"/>
      <c r="X677" s="23"/>
    </row>
    <row r="678" spans="2:24" x14ac:dyDescent="0.25">
      <c r="B678" s="6"/>
      <c r="F678" s="7"/>
      <c r="G678" s="7"/>
      <c r="K678" s="21"/>
      <c r="M678" s="18"/>
      <c r="N678" s="21"/>
      <c r="O678" s="21"/>
      <c r="P678" s="31"/>
      <c r="Q678" s="18"/>
      <c r="R678" s="21"/>
      <c r="S678" s="31"/>
      <c r="T678" s="21"/>
      <c r="U678" s="21"/>
      <c r="V678" s="21"/>
      <c r="W678" s="31"/>
      <c r="X678" s="23"/>
    </row>
    <row r="679" spans="2:24" x14ac:dyDescent="0.25">
      <c r="B679" s="6"/>
      <c r="F679" s="7"/>
      <c r="G679" s="7"/>
      <c r="K679" s="21"/>
      <c r="M679" s="18"/>
      <c r="N679" s="21"/>
      <c r="O679" s="21"/>
      <c r="P679" s="31"/>
      <c r="Q679" s="18"/>
      <c r="R679" s="21"/>
      <c r="S679" s="31"/>
      <c r="T679" s="21"/>
      <c r="U679" s="21"/>
      <c r="V679" s="21"/>
      <c r="W679" s="31"/>
      <c r="X679" s="23"/>
    </row>
    <row r="680" spans="2:24" x14ac:dyDescent="0.25">
      <c r="B680" s="6"/>
      <c r="F680" s="7"/>
      <c r="G680" s="7"/>
      <c r="K680" s="21"/>
      <c r="M680" s="18"/>
      <c r="N680" s="21"/>
      <c r="O680" s="21"/>
      <c r="P680" s="31"/>
      <c r="Q680" s="18"/>
      <c r="R680" s="21"/>
      <c r="S680" s="31"/>
      <c r="T680" s="21"/>
      <c r="U680" s="21"/>
      <c r="V680" s="21"/>
      <c r="W680" s="31"/>
      <c r="X680" s="23"/>
    </row>
    <row r="681" spans="2:24" x14ac:dyDescent="0.25">
      <c r="B681" s="6"/>
      <c r="F681" s="7"/>
      <c r="G681" s="7"/>
      <c r="K681" s="21"/>
      <c r="M681" s="18"/>
      <c r="N681" s="21"/>
      <c r="O681" s="21"/>
      <c r="P681" s="31"/>
      <c r="Q681" s="18"/>
      <c r="R681" s="21"/>
      <c r="S681" s="31"/>
      <c r="T681" s="21"/>
      <c r="U681" s="21"/>
      <c r="V681" s="21"/>
      <c r="W681" s="31"/>
      <c r="X681" s="23"/>
    </row>
    <row r="682" spans="2:24" x14ac:dyDescent="0.25">
      <c r="B682" s="6"/>
      <c r="F682" s="7"/>
      <c r="G682" s="7"/>
      <c r="K682" s="21"/>
      <c r="M682" s="18"/>
      <c r="N682" s="21"/>
      <c r="O682" s="21"/>
      <c r="P682" s="31"/>
      <c r="Q682" s="18"/>
      <c r="R682" s="21"/>
      <c r="S682" s="31"/>
      <c r="T682" s="21"/>
      <c r="U682" s="21"/>
      <c r="V682" s="21"/>
      <c r="W682" s="31"/>
      <c r="X682" s="23"/>
    </row>
    <row r="683" spans="2:24" x14ac:dyDescent="0.25">
      <c r="B683" s="6"/>
      <c r="F683" s="7"/>
      <c r="G683" s="7"/>
      <c r="K683" s="21"/>
      <c r="M683" s="18"/>
      <c r="N683" s="21"/>
      <c r="O683" s="21"/>
      <c r="P683" s="31"/>
      <c r="Q683" s="18"/>
      <c r="R683" s="21"/>
      <c r="S683" s="31"/>
      <c r="T683" s="21"/>
      <c r="U683" s="21"/>
      <c r="V683" s="21"/>
      <c r="W683" s="31"/>
      <c r="X683" s="23"/>
    </row>
    <row r="684" spans="2:24" x14ac:dyDescent="0.25">
      <c r="B684" s="6"/>
      <c r="F684" s="7"/>
      <c r="G684" s="7"/>
      <c r="K684" s="21"/>
      <c r="M684" s="18"/>
      <c r="N684" s="21"/>
      <c r="O684" s="21"/>
      <c r="P684" s="31"/>
      <c r="Q684" s="18"/>
      <c r="R684" s="21"/>
      <c r="S684" s="31"/>
      <c r="T684" s="21"/>
      <c r="U684" s="21"/>
      <c r="V684" s="21"/>
      <c r="W684" s="31"/>
      <c r="X684" s="23"/>
    </row>
    <row r="685" spans="2:24" x14ac:dyDescent="0.25">
      <c r="B685" s="6"/>
      <c r="F685" s="7"/>
      <c r="G685" s="7"/>
      <c r="K685" s="21"/>
      <c r="M685" s="18"/>
      <c r="N685" s="21"/>
      <c r="O685" s="21"/>
      <c r="P685" s="31"/>
      <c r="Q685" s="18"/>
      <c r="R685" s="21"/>
      <c r="S685" s="31"/>
      <c r="T685" s="21"/>
      <c r="U685" s="21"/>
      <c r="V685" s="21"/>
      <c r="W685" s="31"/>
      <c r="X685" s="23"/>
    </row>
    <row r="686" spans="2:24" x14ac:dyDescent="0.25">
      <c r="B686" s="6"/>
      <c r="F686" s="7"/>
      <c r="G686" s="7"/>
      <c r="K686" s="21"/>
      <c r="M686" s="18"/>
      <c r="N686" s="21"/>
      <c r="O686" s="21"/>
      <c r="P686" s="31"/>
      <c r="Q686" s="18"/>
      <c r="R686" s="21"/>
      <c r="S686" s="31"/>
      <c r="T686" s="21"/>
      <c r="U686" s="21"/>
      <c r="V686" s="21"/>
      <c r="W686" s="31"/>
      <c r="X686" s="23"/>
    </row>
    <row r="687" spans="2:24" x14ac:dyDescent="0.25">
      <c r="B687" s="6"/>
      <c r="F687" s="7"/>
      <c r="G687" s="7"/>
      <c r="K687" s="21"/>
      <c r="M687" s="18"/>
      <c r="N687" s="21"/>
      <c r="O687" s="21"/>
      <c r="P687" s="31"/>
      <c r="Q687" s="18"/>
      <c r="R687" s="21"/>
      <c r="S687" s="31"/>
      <c r="T687" s="21"/>
      <c r="U687" s="21"/>
      <c r="V687" s="21"/>
      <c r="W687" s="31"/>
      <c r="X687" s="23"/>
    </row>
    <row r="688" spans="2:24" x14ac:dyDescent="0.25">
      <c r="B688" s="6"/>
      <c r="F688" s="7"/>
      <c r="G688" s="7"/>
      <c r="K688" s="21"/>
      <c r="M688" s="18"/>
      <c r="N688" s="21"/>
      <c r="O688" s="21"/>
      <c r="P688" s="31"/>
      <c r="Q688" s="18"/>
      <c r="R688" s="21"/>
      <c r="S688" s="31"/>
      <c r="T688" s="21"/>
      <c r="U688" s="21"/>
      <c r="V688" s="21"/>
      <c r="W688" s="31"/>
      <c r="X688" s="23"/>
    </row>
    <row r="689" spans="2:24" x14ac:dyDescent="0.25">
      <c r="B689" s="6"/>
      <c r="F689" s="7"/>
      <c r="G689" s="7"/>
      <c r="K689" s="21"/>
      <c r="M689" s="18"/>
      <c r="N689" s="21"/>
      <c r="O689" s="21"/>
      <c r="P689" s="31"/>
      <c r="Q689" s="18"/>
      <c r="R689" s="21"/>
      <c r="S689" s="31"/>
      <c r="T689" s="21"/>
      <c r="U689" s="21"/>
      <c r="V689" s="21"/>
      <c r="W689" s="31"/>
      <c r="X689" s="23"/>
    </row>
    <row r="690" spans="2:24" x14ac:dyDescent="0.25">
      <c r="B690" s="6"/>
      <c r="F690" s="7"/>
      <c r="G690" s="7"/>
      <c r="K690" s="21"/>
      <c r="M690" s="18"/>
      <c r="N690" s="21"/>
      <c r="O690" s="21"/>
      <c r="P690" s="31"/>
      <c r="Q690" s="18"/>
      <c r="R690" s="21"/>
      <c r="S690" s="31"/>
      <c r="T690" s="21"/>
      <c r="U690" s="21"/>
      <c r="V690" s="21"/>
      <c r="W690" s="31"/>
      <c r="X690" s="23"/>
    </row>
    <row r="691" spans="2:24" x14ac:dyDescent="0.25">
      <c r="B691" s="6"/>
      <c r="F691" s="7"/>
      <c r="G691" s="7"/>
      <c r="K691" s="21"/>
      <c r="M691" s="18"/>
      <c r="N691" s="21"/>
      <c r="O691" s="21"/>
      <c r="P691" s="31"/>
      <c r="Q691" s="18"/>
      <c r="R691" s="21"/>
      <c r="S691" s="31"/>
      <c r="T691" s="21"/>
      <c r="U691" s="21"/>
      <c r="V691" s="21"/>
      <c r="W691" s="31"/>
      <c r="X691" s="23"/>
    </row>
    <row r="692" spans="2:24" x14ac:dyDescent="0.25">
      <c r="B692" s="6"/>
      <c r="F692" s="7"/>
      <c r="G692" s="7"/>
      <c r="K692" s="21"/>
      <c r="M692" s="18"/>
      <c r="N692" s="21"/>
      <c r="O692" s="21"/>
      <c r="P692" s="31"/>
      <c r="Q692" s="18"/>
      <c r="R692" s="21"/>
      <c r="S692" s="31"/>
      <c r="T692" s="21"/>
      <c r="U692" s="21"/>
      <c r="V692" s="21"/>
      <c r="W692" s="31"/>
      <c r="X692" s="23"/>
    </row>
    <row r="693" spans="2:24" x14ac:dyDescent="0.25">
      <c r="B693" s="6"/>
      <c r="F693" s="7"/>
      <c r="G693" s="7"/>
      <c r="K693" s="21"/>
      <c r="M693" s="18"/>
      <c r="N693" s="21"/>
      <c r="O693" s="21"/>
      <c r="P693" s="31"/>
      <c r="Q693" s="18"/>
      <c r="R693" s="21"/>
      <c r="S693" s="31"/>
      <c r="T693" s="21"/>
      <c r="U693" s="21"/>
      <c r="V693" s="21"/>
      <c r="W693" s="31"/>
      <c r="X693" s="23"/>
    </row>
    <row r="694" spans="2:24" x14ac:dyDescent="0.25">
      <c r="B694" s="6"/>
      <c r="F694" s="7"/>
      <c r="G694" s="7"/>
      <c r="K694" s="21"/>
      <c r="M694" s="18"/>
      <c r="N694" s="21"/>
      <c r="O694" s="21"/>
      <c r="P694" s="31"/>
      <c r="Q694" s="18"/>
      <c r="R694" s="21"/>
      <c r="S694" s="31"/>
      <c r="T694" s="21"/>
      <c r="U694" s="21"/>
      <c r="V694" s="21"/>
      <c r="W694" s="31"/>
      <c r="X694" s="23"/>
    </row>
    <row r="695" spans="2:24" x14ac:dyDescent="0.25">
      <c r="B695" s="6"/>
      <c r="F695" s="7"/>
      <c r="G695" s="7"/>
      <c r="K695" s="21"/>
      <c r="M695" s="18"/>
      <c r="N695" s="21"/>
      <c r="O695" s="21"/>
      <c r="P695" s="31"/>
      <c r="Q695" s="18"/>
      <c r="R695" s="21"/>
      <c r="S695" s="31"/>
      <c r="T695" s="21"/>
      <c r="U695" s="21"/>
      <c r="V695" s="21"/>
      <c r="W695" s="31"/>
      <c r="X695" s="23"/>
    </row>
    <row r="696" spans="2:24" x14ac:dyDescent="0.25">
      <c r="B696" s="6"/>
      <c r="F696" s="7"/>
      <c r="G696" s="7"/>
      <c r="K696" s="21"/>
      <c r="M696" s="18"/>
      <c r="N696" s="21"/>
      <c r="O696" s="21"/>
      <c r="P696" s="31"/>
      <c r="Q696" s="18"/>
      <c r="R696" s="21"/>
      <c r="S696" s="31"/>
      <c r="T696" s="21"/>
      <c r="U696" s="21"/>
      <c r="V696" s="21"/>
      <c r="W696" s="31"/>
      <c r="X696" s="23"/>
    </row>
    <row r="697" spans="2:24" x14ac:dyDescent="0.25">
      <c r="B697" s="6"/>
      <c r="F697" s="7"/>
      <c r="G697" s="7"/>
      <c r="K697" s="21"/>
      <c r="M697" s="18"/>
      <c r="N697" s="21"/>
      <c r="O697" s="21"/>
      <c r="P697" s="31"/>
      <c r="Q697" s="18"/>
      <c r="R697" s="21"/>
      <c r="S697" s="31"/>
      <c r="T697" s="21"/>
      <c r="U697" s="21"/>
      <c r="V697" s="21"/>
      <c r="W697" s="31"/>
      <c r="X697" s="23"/>
    </row>
    <row r="698" spans="2:24" x14ac:dyDescent="0.25">
      <c r="B698" s="6"/>
      <c r="F698" s="7"/>
      <c r="G698" s="7"/>
      <c r="K698" s="21"/>
      <c r="M698" s="18"/>
      <c r="N698" s="21"/>
      <c r="O698" s="21"/>
      <c r="P698" s="31"/>
      <c r="Q698" s="18"/>
      <c r="R698" s="21"/>
      <c r="S698" s="31"/>
      <c r="T698" s="21"/>
      <c r="U698" s="21"/>
      <c r="V698" s="21"/>
      <c r="W698" s="31"/>
      <c r="X698" s="23"/>
    </row>
    <row r="699" spans="2:24" x14ac:dyDescent="0.25">
      <c r="B699" s="6"/>
      <c r="F699" s="7"/>
      <c r="G699" s="7"/>
      <c r="K699" s="21"/>
      <c r="M699" s="18"/>
      <c r="N699" s="21"/>
      <c r="O699" s="21"/>
      <c r="P699" s="31"/>
      <c r="Q699" s="18"/>
      <c r="R699" s="21"/>
      <c r="S699" s="31"/>
      <c r="T699" s="21"/>
      <c r="U699" s="21"/>
      <c r="V699" s="21"/>
      <c r="W699" s="31"/>
      <c r="X699" s="23"/>
    </row>
    <row r="700" spans="2:24" x14ac:dyDescent="0.25">
      <c r="B700" s="6"/>
      <c r="F700" s="7"/>
      <c r="G700" s="7"/>
      <c r="K700" s="21"/>
      <c r="M700" s="18"/>
      <c r="N700" s="21"/>
      <c r="O700" s="21"/>
      <c r="P700" s="31"/>
      <c r="Q700" s="18"/>
      <c r="R700" s="21"/>
      <c r="S700" s="31"/>
      <c r="T700" s="21"/>
      <c r="U700" s="21"/>
      <c r="V700" s="21"/>
      <c r="W700" s="31"/>
      <c r="X700" s="23"/>
    </row>
    <row r="701" spans="2:24" x14ac:dyDescent="0.25">
      <c r="B701" s="6"/>
      <c r="F701" s="7"/>
      <c r="G701" s="7"/>
      <c r="K701" s="21"/>
      <c r="M701" s="18"/>
      <c r="N701" s="21"/>
      <c r="O701" s="21"/>
      <c r="P701" s="31"/>
      <c r="Q701" s="18"/>
      <c r="R701" s="21"/>
      <c r="S701" s="31"/>
      <c r="T701" s="21"/>
      <c r="U701" s="21"/>
      <c r="V701" s="21"/>
      <c r="W701" s="31"/>
      <c r="X701" s="23"/>
    </row>
    <row r="702" spans="2:24" x14ac:dyDescent="0.25">
      <c r="B702" s="6"/>
      <c r="F702" s="7"/>
      <c r="G702" s="7"/>
      <c r="K702" s="21"/>
      <c r="M702" s="18"/>
      <c r="N702" s="21"/>
      <c r="O702" s="21"/>
      <c r="P702" s="31"/>
      <c r="Q702" s="18"/>
      <c r="R702" s="21"/>
      <c r="S702" s="31"/>
      <c r="T702" s="21"/>
      <c r="U702" s="21"/>
      <c r="V702" s="21"/>
      <c r="W702" s="31"/>
      <c r="X702" s="23"/>
    </row>
    <row r="703" spans="2:24" x14ac:dyDescent="0.25">
      <c r="B703" s="6"/>
      <c r="F703" s="7"/>
      <c r="G703" s="7"/>
      <c r="K703" s="21"/>
      <c r="M703" s="18"/>
      <c r="N703" s="21"/>
      <c r="O703" s="21"/>
      <c r="P703" s="31"/>
      <c r="Q703" s="18"/>
      <c r="R703" s="21"/>
      <c r="S703" s="31"/>
      <c r="T703" s="21"/>
      <c r="U703" s="21"/>
      <c r="V703" s="21"/>
      <c r="W703" s="31"/>
      <c r="X703" s="23"/>
    </row>
    <row r="704" spans="2:24" x14ac:dyDescent="0.25">
      <c r="B704" s="6"/>
      <c r="F704" s="7"/>
      <c r="G704" s="7"/>
      <c r="K704" s="21"/>
      <c r="M704" s="18"/>
      <c r="N704" s="21"/>
      <c r="O704" s="21"/>
      <c r="P704" s="31"/>
      <c r="Q704" s="18"/>
      <c r="R704" s="21"/>
      <c r="S704" s="31"/>
      <c r="T704" s="21"/>
      <c r="U704" s="21"/>
      <c r="V704" s="21"/>
      <c r="W704" s="31"/>
      <c r="X704" s="23"/>
    </row>
    <row r="705" spans="2:24" x14ac:dyDescent="0.25">
      <c r="B705" s="6"/>
      <c r="F705" s="7"/>
      <c r="G705" s="7"/>
      <c r="K705" s="21"/>
      <c r="M705" s="18"/>
      <c r="N705" s="21"/>
      <c r="O705" s="21"/>
      <c r="P705" s="31"/>
      <c r="Q705" s="18"/>
      <c r="R705" s="21"/>
      <c r="S705" s="31"/>
      <c r="T705" s="21"/>
      <c r="U705" s="21"/>
      <c r="V705" s="21"/>
      <c r="W705" s="31"/>
      <c r="X705" s="23"/>
    </row>
    <row r="706" spans="2:24" x14ac:dyDescent="0.25">
      <c r="B706" s="6"/>
      <c r="F706" s="7"/>
      <c r="G706" s="7"/>
      <c r="K706" s="21"/>
      <c r="M706" s="18"/>
      <c r="N706" s="21"/>
      <c r="O706" s="21"/>
      <c r="P706" s="31"/>
      <c r="Q706" s="18"/>
      <c r="R706" s="21"/>
      <c r="S706" s="31"/>
      <c r="T706" s="21"/>
      <c r="U706" s="21"/>
      <c r="V706" s="21"/>
      <c r="W706" s="31"/>
      <c r="X706" s="23"/>
    </row>
    <row r="707" spans="2:24" x14ac:dyDescent="0.25">
      <c r="B707" s="6"/>
      <c r="F707" s="7"/>
      <c r="G707" s="7"/>
      <c r="K707" s="21"/>
      <c r="M707" s="18"/>
      <c r="N707" s="21"/>
      <c r="O707" s="21"/>
      <c r="P707" s="31"/>
      <c r="Q707" s="18"/>
      <c r="R707" s="21"/>
      <c r="S707" s="31"/>
      <c r="T707" s="21"/>
      <c r="U707" s="21"/>
      <c r="V707" s="21"/>
      <c r="W707" s="31"/>
      <c r="X707" s="23"/>
    </row>
    <row r="708" spans="2:24" x14ac:dyDescent="0.25">
      <c r="B708" s="6"/>
      <c r="F708" s="7"/>
      <c r="G708" s="7"/>
      <c r="K708" s="21"/>
      <c r="M708" s="18"/>
      <c r="N708" s="21"/>
      <c r="O708" s="21"/>
      <c r="P708" s="31"/>
      <c r="Q708" s="18"/>
      <c r="R708" s="21"/>
      <c r="S708" s="31"/>
      <c r="T708" s="21"/>
      <c r="U708" s="21"/>
      <c r="V708" s="21"/>
      <c r="W708" s="31"/>
      <c r="X708" s="23"/>
    </row>
    <row r="709" spans="2:24" x14ac:dyDescent="0.25">
      <c r="B709" s="6"/>
      <c r="F709" s="7"/>
      <c r="G709" s="7"/>
      <c r="K709" s="21"/>
      <c r="M709" s="18"/>
      <c r="N709" s="21"/>
      <c r="O709" s="21"/>
      <c r="P709" s="31"/>
      <c r="Q709" s="18"/>
      <c r="R709" s="21"/>
      <c r="S709" s="31"/>
      <c r="T709" s="21"/>
      <c r="U709" s="21"/>
      <c r="V709" s="21"/>
      <c r="W709" s="31"/>
      <c r="X709" s="23"/>
    </row>
    <row r="710" spans="2:24" x14ac:dyDescent="0.25">
      <c r="B710" s="6"/>
      <c r="F710" s="7"/>
      <c r="G710" s="7"/>
      <c r="K710" s="21"/>
      <c r="M710" s="18"/>
      <c r="N710" s="21"/>
      <c r="O710" s="21"/>
      <c r="P710" s="31"/>
      <c r="Q710" s="18"/>
      <c r="R710" s="21"/>
      <c r="S710" s="31"/>
      <c r="T710" s="21"/>
      <c r="U710" s="21"/>
      <c r="V710" s="21"/>
      <c r="W710" s="31"/>
      <c r="X710" s="23"/>
    </row>
    <row r="711" spans="2:24" x14ac:dyDescent="0.25">
      <c r="B711" s="6"/>
      <c r="F711" s="7"/>
      <c r="G711" s="7"/>
      <c r="K711" s="21"/>
      <c r="M711" s="18"/>
      <c r="N711" s="21"/>
      <c r="O711" s="21"/>
      <c r="P711" s="31"/>
      <c r="Q711" s="18"/>
      <c r="R711" s="21"/>
      <c r="S711" s="31"/>
      <c r="T711" s="21"/>
      <c r="U711" s="21"/>
      <c r="V711" s="21"/>
      <c r="W711" s="31"/>
      <c r="X711" s="23"/>
    </row>
    <row r="712" spans="2:24" x14ac:dyDescent="0.25">
      <c r="B712" s="6"/>
      <c r="F712" s="7"/>
      <c r="G712" s="7"/>
      <c r="K712" s="21"/>
      <c r="M712" s="18"/>
      <c r="N712" s="21"/>
      <c r="O712" s="21"/>
      <c r="P712" s="31"/>
      <c r="Q712" s="18"/>
      <c r="R712" s="21"/>
      <c r="S712" s="31"/>
      <c r="T712" s="21"/>
      <c r="U712" s="21"/>
      <c r="V712" s="21"/>
      <c r="W712" s="31"/>
      <c r="X712" s="23"/>
    </row>
    <row r="713" spans="2:24" x14ac:dyDescent="0.25">
      <c r="B713" s="6"/>
      <c r="F713" s="7"/>
      <c r="G713" s="7"/>
      <c r="K713" s="21"/>
      <c r="M713" s="18"/>
      <c r="N713" s="21"/>
      <c r="O713" s="21"/>
      <c r="P713" s="31"/>
      <c r="Q713" s="18"/>
      <c r="R713" s="21"/>
      <c r="S713" s="31"/>
      <c r="T713" s="21"/>
      <c r="U713" s="21"/>
      <c r="V713" s="21"/>
      <c r="W713" s="31"/>
      <c r="X713" s="23"/>
    </row>
    <row r="714" spans="2:24" x14ac:dyDescent="0.25">
      <c r="B714" s="6"/>
      <c r="F714" s="7"/>
      <c r="G714" s="7"/>
      <c r="K714" s="21"/>
      <c r="M714" s="18"/>
      <c r="N714" s="21"/>
      <c r="O714" s="21"/>
      <c r="P714" s="31"/>
      <c r="Q714" s="18"/>
      <c r="R714" s="21"/>
      <c r="S714" s="31"/>
      <c r="T714" s="21"/>
      <c r="U714" s="21"/>
      <c r="V714" s="21"/>
      <c r="W714" s="31"/>
      <c r="X714" s="23"/>
    </row>
    <row r="715" spans="2:24" x14ac:dyDescent="0.25">
      <c r="B715" s="6"/>
      <c r="F715" s="7"/>
      <c r="G715" s="7"/>
      <c r="K715" s="21"/>
      <c r="M715" s="18"/>
      <c r="N715" s="21"/>
      <c r="O715" s="21"/>
      <c r="P715" s="31"/>
      <c r="Q715" s="18"/>
      <c r="R715" s="21"/>
      <c r="S715" s="31"/>
      <c r="T715" s="21"/>
      <c r="U715" s="21"/>
      <c r="V715" s="21"/>
      <c r="W715" s="31"/>
      <c r="X715" s="23"/>
    </row>
    <row r="716" spans="2:24" x14ac:dyDescent="0.25">
      <c r="B716" s="6"/>
      <c r="F716" s="7"/>
      <c r="G716" s="7"/>
      <c r="K716" s="21"/>
      <c r="M716" s="18"/>
      <c r="N716" s="21"/>
      <c r="O716" s="21"/>
      <c r="P716" s="31"/>
      <c r="Q716" s="18"/>
      <c r="R716" s="21"/>
      <c r="S716" s="31"/>
      <c r="T716" s="21"/>
      <c r="U716" s="21"/>
      <c r="V716" s="21"/>
      <c r="W716" s="31"/>
      <c r="X716" s="23"/>
    </row>
    <row r="717" spans="2:24" x14ac:dyDescent="0.25">
      <c r="B717" s="6"/>
      <c r="F717" s="7"/>
      <c r="G717" s="7"/>
      <c r="K717" s="21"/>
      <c r="M717" s="18"/>
      <c r="N717" s="21"/>
      <c r="O717" s="21"/>
      <c r="P717" s="31"/>
      <c r="Q717" s="18"/>
      <c r="R717" s="21"/>
      <c r="S717" s="31"/>
      <c r="T717" s="21"/>
      <c r="U717" s="21"/>
      <c r="V717" s="21"/>
      <c r="W717" s="31"/>
      <c r="X717" s="23"/>
    </row>
    <row r="718" spans="2:24" x14ac:dyDescent="0.25">
      <c r="B718" s="6"/>
      <c r="F718" s="7"/>
      <c r="G718" s="7"/>
      <c r="K718" s="21"/>
      <c r="M718" s="18"/>
      <c r="N718" s="21"/>
      <c r="O718" s="21"/>
      <c r="P718" s="31"/>
      <c r="Q718" s="18"/>
      <c r="R718" s="21"/>
      <c r="S718" s="31"/>
      <c r="T718" s="21"/>
      <c r="U718" s="21"/>
      <c r="V718" s="21"/>
      <c r="W718" s="31"/>
      <c r="X718" s="23"/>
    </row>
    <row r="719" spans="2:24" x14ac:dyDescent="0.25">
      <c r="B719" s="6"/>
      <c r="F719" s="7"/>
      <c r="G719" s="7"/>
      <c r="K719" s="21"/>
      <c r="M719" s="18"/>
      <c r="N719" s="21"/>
      <c r="O719" s="21"/>
      <c r="P719" s="31"/>
      <c r="Q719" s="18"/>
      <c r="R719" s="21"/>
      <c r="S719" s="31"/>
      <c r="T719" s="21"/>
      <c r="U719" s="21"/>
      <c r="V719" s="21"/>
      <c r="W719" s="31"/>
      <c r="X719" s="23"/>
    </row>
    <row r="720" spans="2:24" x14ac:dyDescent="0.25">
      <c r="B720" s="6"/>
      <c r="F720" s="7"/>
      <c r="G720" s="7"/>
      <c r="K720" s="21"/>
      <c r="M720" s="18"/>
      <c r="N720" s="21"/>
      <c r="O720" s="21"/>
      <c r="P720" s="31"/>
      <c r="Q720" s="18"/>
      <c r="R720" s="21"/>
      <c r="S720" s="31"/>
      <c r="T720" s="21"/>
      <c r="U720" s="21"/>
      <c r="V720" s="21"/>
      <c r="W720" s="31"/>
      <c r="X720" s="23"/>
    </row>
    <row r="721" spans="2:24" x14ac:dyDescent="0.25">
      <c r="B721" s="6"/>
      <c r="F721" s="7"/>
      <c r="G721" s="7"/>
      <c r="K721" s="21"/>
      <c r="M721" s="18"/>
      <c r="N721" s="21"/>
      <c r="O721" s="21"/>
      <c r="P721" s="31"/>
      <c r="Q721" s="18"/>
      <c r="R721" s="21"/>
      <c r="S721" s="31"/>
      <c r="T721" s="21"/>
      <c r="U721" s="21"/>
      <c r="V721" s="21"/>
      <c r="W721" s="31"/>
      <c r="X721" s="23"/>
    </row>
    <row r="722" spans="2:24" x14ac:dyDescent="0.25">
      <c r="B722" s="6"/>
      <c r="F722" s="7"/>
      <c r="G722" s="7"/>
      <c r="K722" s="21"/>
      <c r="M722" s="18"/>
      <c r="N722" s="21"/>
      <c r="O722" s="21"/>
      <c r="P722" s="31"/>
      <c r="Q722" s="18"/>
      <c r="R722" s="21"/>
      <c r="S722" s="31"/>
      <c r="T722" s="21"/>
      <c r="U722" s="21"/>
      <c r="V722" s="21"/>
      <c r="W722" s="31"/>
      <c r="X722" s="23"/>
    </row>
    <row r="723" spans="2:24" x14ac:dyDescent="0.25">
      <c r="B723" s="6"/>
      <c r="F723" s="7"/>
      <c r="G723" s="7"/>
      <c r="K723" s="21"/>
      <c r="M723" s="18"/>
      <c r="N723" s="21"/>
      <c r="O723" s="21"/>
      <c r="P723" s="31"/>
      <c r="Q723" s="18"/>
      <c r="R723" s="21"/>
      <c r="S723" s="31"/>
      <c r="T723" s="21"/>
      <c r="U723" s="21"/>
      <c r="V723" s="21"/>
      <c r="W723" s="31"/>
      <c r="X723" s="23"/>
    </row>
    <row r="724" spans="2:24" x14ac:dyDescent="0.25">
      <c r="B724" s="6"/>
      <c r="F724" s="7"/>
      <c r="G724" s="7"/>
      <c r="K724" s="21"/>
      <c r="M724" s="18"/>
      <c r="N724" s="21"/>
      <c r="O724" s="21"/>
      <c r="P724" s="31"/>
      <c r="Q724" s="18"/>
      <c r="R724" s="21"/>
      <c r="S724" s="31"/>
      <c r="T724" s="21"/>
      <c r="U724" s="21"/>
      <c r="V724" s="21"/>
      <c r="W724" s="31"/>
      <c r="X724" s="23"/>
    </row>
    <row r="725" spans="2:24" x14ac:dyDescent="0.25">
      <c r="B725" s="6"/>
      <c r="F725" s="7"/>
      <c r="G725" s="7"/>
      <c r="K725" s="21"/>
      <c r="M725" s="18"/>
      <c r="N725" s="21"/>
      <c r="O725" s="21"/>
      <c r="P725" s="31"/>
      <c r="Q725" s="18"/>
      <c r="R725" s="21"/>
      <c r="S725" s="31"/>
      <c r="T725" s="21"/>
      <c r="U725" s="21"/>
      <c r="V725" s="21"/>
      <c r="W725" s="31"/>
      <c r="X725" s="23"/>
    </row>
    <row r="726" spans="2:24" x14ac:dyDescent="0.25">
      <c r="B726" s="6"/>
      <c r="F726" s="7"/>
      <c r="G726" s="7"/>
      <c r="K726" s="21"/>
      <c r="M726" s="18"/>
      <c r="N726" s="21"/>
      <c r="O726" s="21"/>
      <c r="P726" s="31"/>
      <c r="Q726" s="18"/>
      <c r="R726" s="21"/>
      <c r="S726" s="31"/>
      <c r="T726" s="21"/>
      <c r="U726" s="21"/>
      <c r="V726" s="21"/>
      <c r="W726" s="31"/>
      <c r="X726" s="23"/>
    </row>
    <row r="727" spans="2:24" x14ac:dyDescent="0.25">
      <c r="B727" s="6"/>
      <c r="F727" s="7"/>
      <c r="G727" s="7"/>
      <c r="K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31"/>
      <c r="X727" s="23"/>
    </row>
    <row r="728" spans="2:24" x14ac:dyDescent="0.25">
      <c r="B728" s="6"/>
      <c r="F728" s="7"/>
      <c r="G728" s="7"/>
      <c r="K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31"/>
      <c r="X728" s="23"/>
    </row>
    <row r="729" spans="2:24" x14ac:dyDescent="0.25">
      <c r="B729" s="6"/>
      <c r="F729" s="7"/>
      <c r="G729" s="7"/>
      <c r="K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31"/>
      <c r="X729" s="23"/>
    </row>
    <row r="730" spans="2:24" x14ac:dyDescent="0.25">
      <c r="B730" s="6"/>
      <c r="F730" s="7"/>
      <c r="G730" s="7"/>
      <c r="K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31"/>
      <c r="X730" s="23"/>
    </row>
    <row r="731" spans="2:24" x14ac:dyDescent="0.25">
      <c r="B731" s="6"/>
      <c r="F731" s="7"/>
      <c r="G731" s="7"/>
      <c r="K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31"/>
      <c r="X731" s="23"/>
    </row>
    <row r="732" spans="2:24" x14ac:dyDescent="0.25">
      <c r="B732" s="6"/>
      <c r="F732" s="7"/>
      <c r="G732" s="7"/>
      <c r="K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31"/>
      <c r="X732" s="23"/>
    </row>
    <row r="733" spans="2:24" x14ac:dyDescent="0.25">
      <c r="B733" s="6"/>
      <c r="F733" s="7"/>
      <c r="G733" s="7"/>
      <c r="K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31"/>
      <c r="X733" s="23"/>
    </row>
    <row r="734" spans="2:24" x14ac:dyDescent="0.25">
      <c r="B734" s="6"/>
      <c r="F734" s="7"/>
      <c r="G734" s="7"/>
      <c r="K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31"/>
      <c r="X734" s="23"/>
    </row>
    <row r="735" spans="2:24" x14ac:dyDescent="0.25">
      <c r="B735" s="6"/>
      <c r="F735" s="7"/>
      <c r="G735" s="7"/>
      <c r="K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31"/>
      <c r="X735" s="23"/>
    </row>
    <row r="736" spans="2:24" x14ac:dyDescent="0.25">
      <c r="B736" s="6"/>
      <c r="F736" s="7"/>
      <c r="G736" s="7"/>
      <c r="K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31"/>
      <c r="X736" s="23"/>
    </row>
    <row r="737" spans="2:24" x14ac:dyDescent="0.25">
      <c r="B737" s="6"/>
      <c r="F737" s="7"/>
      <c r="G737" s="7"/>
      <c r="K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31"/>
      <c r="X737" s="23"/>
    </row>
    <row r="738" spans="2:24" x14ac:dyDescent="0.25">
      <c r="B738" s="6"/>
      <c r="F738" s="7"/>
      <c r="G738" s="7"/>
      <c r="K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31"/>
      <c r="X738" s="23"/>
    </row>
    <row r="739" spans="2:24" x14ac:dyDescent="0.25">
      <c r="B739" s="6"/>
      <c r="F739" s="7"/>
      <c r="G739" s="7"/>
      <c r="K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31"/>
      <c r="X739" s="23"/>
    </row>
    <row r="740" spans="2:24" x14ac:dyDescent="0.25">
      <c r="B740" s="6"/>
      <c r="F740" s="7"/>
      <c r="G740" s="7"/>
      <c r="K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31"/>
      <c r="X740" s="23"/>
    </row>
    <row r="741" spans="2:24" x14ac:dyDescent="0.25">
      <c r="B741" s="6"/>
      <c r="F741" s="7"/>
      <c r="G741" s="7"/>
      <c r="K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31"/>
      <c r="X741" s="23"/>
    </row>
    <row r="742" spans="2:24" x14ac:dyDescent="0.25">
      <c r="B742" s="6"/>
      <c r="F742" s="7"/>
      <c r="G742" s="7"/>
      <c r="K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31"/>
      <c r="X742" s="23"/>
    </row>
    <row r="743" spans="2:24" x14ac:dyDescent="0.25">
      <c r="B743" s="6"/>
      <c r="F743" s="7"/>
      <c r="G743" s="7"/>
      <c r="K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31"/>
      <c r="X743" s="23"/>
    </row>
    <row r="744" spans="2:24" x14ac:dyDescent="0.25">
      <c r="B744" s="6"/>
      <c r="F744" s="7"/>
      <c r="G744" s="7"/>
      <c r="K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31"/>
      <c r="X744" s="23"/>
    </row>
    <row r="745" spans="2:24" x14ac:dyDescent="0.25">
      <c r="B745" s="6"/>
      <c r="F745" s="7"/>
      <c r="G745" s="7"/>
      <c r="K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31"/>
      <c r="X745" s="23"/>
    </row>
    <row r="746" spans="2:24" x14ac:dyDescent="0.25">
      <c r="B746" s="6"/>
      <c r="F746" s="7"/>
      <c r="G746" s="7"/>
      <c r="K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31"/>
      <c r="X746" s="23"/>
    </row>
    <row r="747" spans="2:24" x14ac:dyDescent="0.25">
      <c r="B747" s="6"/>
      <c r="F747" s="7"/>
      <c r="G747" s="7"/>
      <c r="K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31"/>
      <c r="X747" s="23"/>
    </row>
    <row r="748" spans="2:24" x14ac:dyDescent="0.25">
      <c r="B748" s="6"/>
      <c r="F748" s="7"/>
      <c r="G748" s="7"/>
      <c r="K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31"/>
      <c r="X748" s="23"/>
    </row>
    <row r="749" spans="2:24" x14ac:dyDescent="0.25">
      <c r="B749" s="6"/>
      <c r="F749" s="7"/>
      <c r="G749" s="7"/>
      <c r="K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31"/>
      <c r="X749" s="23"/>
    </row>
    <row r="750" spans="2:24" x14ac:dyDescent="0.25">
      <c r="B750" s="6"/>
      <c r="F750" s="7"/>
      <c r="G750" s="7"/>
      <c r="K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31"/>
      <c r="X750" s="23"/>
    </row>
    <row r="751" spans="2:24" x14ac:dyDescent="0.25">
      <c r="B751" s="6"/>
      <c r="F751" s="7"/>
      <c r="G751" s="7"/>
      <c r="K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31"/>
      <c r="X751" s="23"/>
    </row>
    <row r="752" spans="2:24" x14ac:dyDescent="0.25">
      <c r="B752" s="6"/>
      <c r="F752" s="7"/>
      <c r="G752" s="7"/>
      <c r="K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31"/>
      <c r="X752" s="23"/>
    </row>
    <row r="753" spans="2:24" x14ac:dyDescent="0.25">
      <c r="B753" s="6"/>
      <c r="F753" s="7"/>
      <c r="G753" s="7"/>
      <c r="K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31"/>
      <c r="X753" s="23"/>
    </row>
    <row r="754" spans="2:24" x14ac:dyDescent="0.25">
      <c r="B754" s="6"/>
      <c r="F754" s="7"/>
      <c r="G754" s="7"/>
      <c r="K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31"/>
      <c r="X754" s="23"/>
    </row>
    <row r="755" spans="2:24" x14ac:dyDescent="0.25">
      <c r="B755" s="6"/>
      <c r="F755" s="7"/>
      <c r="G755" s="7"/>
      <c r="K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31"/>
      <c r="X755" s="23"/>
    </row>
    <row r="756" spans="2:24" x14ac:dyDescent="0.25">
      <c r="F756" s="7"/>
      <c r="G756" s="7"/>
      <c r="K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31"/>
      <c r="X756" s="23"/>
    </row>
    <row r="757" spans="2:24" x14ac:dyDescent="0.25">
      <c r="F757" s="7"/>
      <c r="G757" s="7"/>
      <c r="K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31"/>
      <c r="X757" s="23"/>
    </row>
    <row r="758" spans="2:24" x14ac:dyDescent="0.25">
      <c r="F758" s="7"/>
      <c r="G758" s="7"/>
      <c r="K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31"/>
      <c r="X758" s="23"/>
    </row>
    <row r="759" spans="2:24" x14ac:dyDescent="0.25">
      <c r="F759" s="7"/>
      <c r="G759" s="7"/>
      <c r="K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31"/>
      <c r="X759" s="23"/>
    </row>
    <row r="760" spans="2:24" x14ac:dyDescent="0.25">
      <c r="F760" s="7"/>
      <c r="G760" s="7"/>
      <c r="K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31"/>
      <c r="X760" s="23"/>
    </row>
    <row r="761" spans="2:24" x14ac:dyDescent="0.25">
      <c r="F761" s="7"/>
      <c r="G761" s="7"/>
      <c r="K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31"/>
      <c r="X761" s="23"/>
    </row>
    <row r="762" spans="2:24" x14ac:dyDescent="0.25">
      <c r="F762" s="7"/>
      <c r="G762" s="7"/>
      <c r="I762" s="15"/>
      <c r="J762" s="15"/>
      <c r="K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31"/>
      <c r="X762" s="23"/>
    </row>
    <row r="763" spans="2:24" x14ac:dyDescent="0.25">
      <c r="F763" s="7"/>
      <c r="G763" s="7"/>
      <c r="I763" s="15"/>
      <c r="J763" s="15"/>
      <c r="K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31"/>
      <c r="X763" s="23"/>
    </row>
    <row r="764" spans="2:24" x14ac:dyDescent="0.25">
      <c r="F764" s="7"/>
      <c r="G764" s="7"/>
      <c r="I764" s="15"/>
      <c r="J764" s="15"/>
      <c r="K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31"/>
      <c r="X764" s="23"/>
    </row>
    <row r="765" spans="2:24" x14ac:dyDescent="0.25">
      <c r="F765" s="7"/>
      <c r="G765" s="7"/>
      <c r="I765" s="15"/>
      <c r="J765" s="15"/>
      <c r="K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31"/>
      <c r="X765" s="23"/>
    </row>
    <row r="766" spans="2:24" x14ac:dyDescent="0.25">
      <c r="F766" s="7"/>
      <c r="G766" s="7"/>
      <c r="I766" s="15"/>
      <c r="J766" s="15"/>
      <c r="K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31"/>
      <c r="X766" s="23"/>
    </row>
    <row r="767" spans="2:24" x14ac:dyDescent="0.25">
      <c r="F767" s="7"/>
      <c r="G767" s="7"/>
      <c r="I767" s="15"/>
      <c r="J767" s="15"/>
      <c r="K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31"/>
      <c r="X767" s="23"/>
    </row>
    <row r="768" spans="2:24" x14ac:dyDescent="0.25">
      <c r="F768" s="7"/>
      <c r="G768" s="7"/>
      <c r="I768" s="15"/>
      <c r="J768" s="15"/>
      <c r="K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31"/>
      <c r="X768" s="23"/>
    </row>
    <row r="769" spans="6:24" x14ac:dyDescent="0.25">
      <c r="F769" s="7"/>
      <c r="G769" s="7"/>
      <c r="I769" s="15"/>
      <c r="J769" s="15"/>
      <c r="K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31"/>
      <c r="X769" s="23"/>
    </row>
    <row r="770" spans="6:24" x14ac:dyDescent="0.25">
      <c r="F770" s="7"/>
      <c r="G770" s="7"/>
      <c r="I770" s="15"/>
      <c r="J770" s="15"/>
      <c r="K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31"/>
      <c r="X770" s="23"/>
    </row>
    <row r="771" spans="6:24" x14ac:dyDescent="0.25">
      <c r="F771" s="7"/>
      <c r="G771" s="7"/>
      <c r="I771" s="15"/>
      <c r="J771" s="15"/>
      <c r="K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31"/>
      <c r="X771" s="23"/>
    </row>
    <row r="772" spans="6:24" x14ac:dyDescent="0.25">
      <c r="F772" s="7"/>
      <c r="G772" s="7"/>
      <c r="I772" s="15"/>
      <c r="J772" s="15"/>
      <c r="K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31"/>
      <c r="X772" s="23"/>
    </row>
    <row r="773" spans="6:24" x14ac:dyDescent="0.25">
      <c r="F773" s="7"/>
      <c r="G773" s="7"/>
      <c r="I773" s="15"/>
      <c r="J773" s="15"/>
      <c r="K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31"/>
      <c r="X773" s="23"/>
    </row>
    <row r="774" spans="6:24" x14ac:dyDescent="0.25">
      <c r="F774" s="7"/>
      <c r="G774" s="7"/>
      <c r="I774" s="15"/>
      <c r="J774" s="15"/>
      <c r="K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31"/>
      <c r="X774" s="23"/>
    </row>
    <row r="775" spans="6:24" x14ac:dyDescent="0.25">
      <c r="F775" s="7"/>
      <c r="G775" s="7"/>
      <c r="I775" s="15"/>
      <c r="J775" s="15"/>
      <c r="K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31"/>
      <c r="X775" s="23"/>
    </row>
    <row r="776" spans="6:24" x14ac:dyDescent="0.25">
      <c r="F776" s="7"/>
      <c r="G776" s="7"/>
      <c r="I776" s="15"/>
      <c r="J776" s="15"/>
      <c r="K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31"/>
      <c r="X776" s="23"/>
    </row>
    <row r="777" spans="6:24" x14ac:dyDescent="0.25">
      <c r="F777" s="7"/>
      <c r="G777" s="7"/>
      <c r="I777" s="15"/>
      <c r="J777" s="15"/>
      <c r="K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31"/>
      <c r="X777" s="23"/>
    </row>
    <row r="778" spans="6:24" x14ac:dyDescent="0.25">
      <c r="F778" s="7"/>
      <c r="G778" s="7"/>
      <c r="I778" s="15"/>
      <c r="J778" s="15"/>
      <c r="K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31"/>
      <c r="X778" s="23"/>
    </row>
    <row r="779" spans="6:24" x14ac:dyDescent="0.25">
      <c r="I779" s="15"/>
      <c r="J779" s="15"/>
      <c r="K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31"/>
      <c r="X779" s="23"/>
    </row>
    <row r="780" spans="6:24" x14ac:dyDescent="0.25">
      <c r="I780" s="15"/>
      <c r="J780" s="15"/>
      <c r="K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31"/>
      <c r="X780" s="23"/>
    </row>
    <row r="781" spans="6:24" x14ac:dyDescent="0.25">
      <c r="I781" s="15"/>
      <c r="J781" s="15"/>
      <c r="K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31"/>
      <c r="X781" s="23"/>
    </row>
    <row r="782" spans="6:24" x14ac:dyDescent="0.25">
      <c r="I782" s="15"/>
      <c r="J782" s="15"/>
      <c r="K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31"/>
      <c r="X782" s="23"/>
    </row>
    <row r="783" spans="6:24" x14ac:dyDescent="0.25">
      <c r="I783" s="15"/>
      <c r="J783" s="15"/>
      <c r="K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31"/>
      <c r="X783" s="23"/>
    </row>
    <row r="784" spans="6:24" x14ac:dyDescent="0.25">
      <c r="I784" s="15"/>
      <c r="J784" s="15"/>
      <c r="K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31"/>
      <c r="X784" s="23"/>
    </row>
    <row r="785" spans="5:24" x14ac:dyDescent="0.25">
      <c r="I785" s="15"/>
      <c r="J785" s="15"/>
      <c r="K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31"/>
      <c r="X785" s="23"/>
    </row>
    <row r="786" spans="5:24" x14ac:dyDescent="0.25">
      <c r="I786" s="15"/>
      <c r="J786" s="15"/>
      <c r="K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31"/>
      <c r="X786" s="23"/>
    </row>
    <row r="787" spans="5:24" x14ac:dyDescent="0.25">
      <c r="I787" s="15"/>
      <c r="J787" s="15"/>
      <c r="K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31"/>
      <c r="X787" s="23"/>
    </row>
    <row r="788" spans="5:24" x14ac:dyDescent="0.25">
      <c r="I788" s="15"/>
      <c r="J788" s="15"/>
      <c r="K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31"/>
      <c r="X788" s="23"/>
    </row>
    <row r="789" spans="5:24" x14ac:dyDescent="0.25">
      <c r="I789" s="15"/>
      <c r="J789" s="15"/>
      <c r="K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31"/>
      <c r="X789" s="23"/>
    </row>
    <row r="790" spans="5:24" x14ac:dyDescent="0.25">
      <c r="I790" s="15"/>
      <c r="J790" s="15"/>
      <c r="K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31"/>
      <c r="X790" s="23"/>
    </row>
    <row r="791" spans="5:24" x14ac:dyDescent="0.25">
      <c r="I791" s="15"/>
      <c r="J791" s="15"/>
      <c r="K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31"/>
      <c r="X791" s="23"/>
    </row>
    <row r="792" spans="5:24" x14ac:dyDescent="0.25">
      <c r="I792" s="15"/>
      <c r="J792" s="15"/>
      <c r="K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31"/>
      <c r="X792" s="23"/>
    </row>
    <row r="793" spans="5:24" x14ac:dyDescent="0.25">
      <c r="I793" s="15"/>
      <c r="J793" s="15"/>
      <c r="K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31"/>
      <c r="X793" s="23"/>
    </row>
    <row r="794" spans="5:24" x14ac:dyDescent="0.25">
      <c r="E794" s="86"/>
      <c r="I794" s="15"/>
      <c r="J794" s="15"/>
      <c r="K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31"/>
      <c r="X794" s="23"/>
    </row>
    <row r="795" spans="5:24" x14ac:dyDescent="0.25">
      <c r="E795" s="86"/>
      <c r="I795" s="15"/>
      <c r="J795" s="15"/>
      <c r="K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31"/>
      <c r="X795" s="23"/>
    </row>
    <row r="796" spans="5:24" x14ac:dyDescent="0.25">
      <c r="E796" s="86"/>
      <c r="I796" s="15"/>
      <c r="J796" s="15"/>
      <c r="K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31"/>
      <c r="X796" s="23"/>
    </row>
    <row r="797" spans="5:24" x14ac:dyDescent="0.25">
      <c r="E797" s="86"/>
      <c r="I797" s="15"/>
      <c r="J797" s="15"/>
      <c r="K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31"/>
      <c r="X797" s="23"/>
    </row>
    <row r="798" spans="5:24" x14ac:dyDescent="0.25">
      <c r="E798" s="86"/>
      <c r="I798" s="15"/>
      <c r="J798" s="15"/>
      <c r="K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31"/>
      <c r="X798" s="23"/>
    </row>
    <row r="799" spans="5:24" x14ac:dyDescent="0.25">
      <c r="E799" s="86"/>
      <c r="I799" s="15"/>
      <c r="J799" s="15"/>
      <c r="K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31"/>
      <c r="X799" s="23"/>
    </row>
    <row r="800" spans="5:24" x14ac:dyDescent="0.25">
      <c r="E800" s="86"/>
      <c r="I800" s="15"/>
      <c r="J800" s="15"/>
      <c r="K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31"/>
      <c r="X800" s="23"/>
    </row>
    <row r="801" spans="5:24" x14ac:dyDescent="0.25">
      <c r="I801" s="15"/>
      <c r="J801" s="15"/>
      <c r="K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31"/>
      <c r="X801" s="23"/>
    </row>
    <row r="802" spans="5:24" x14ac:dyDescent="0.25">
      <c r="I802" s="15"/>
      <c r="J802" s="15"/>
      <c r="K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31"/>
      <c r="X802" s="23"/>
    </row>
    <row r="803" spans="5:24" x14ac:dyDescent="0.25">
      <c r="I803" s="15"/>
      <c r="J803" s="15"/>
      <c r="K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31"/>
      <c r="X803" s="23"/>
    </row>
    <row r="804" spans="5:24" x14ac:dyDescent="0.25">
      <c r="I804" s="15"/>
      <c r="J804" s="15"/>
      <c r="K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31"/>
      <c r="X804" s="23"/>
    </row>
    <row r="805" spans="5:24" x14ac:dyDescent="0.25">
      <c r="I805" s="15"/>
      <c r="J805" s="15"/>
      <c r="K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31"/>
      <c r="X805" s="23"/>
    </row>
    <row r="806" spans="5:24" x14ac:dyDescent="0.25">
      <c r="E806" s="86"/>
      <c r="I806" s="15"/>
      <c r="J806" s="15"/>
      <c r="K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31"/>
      <c r="X806" s="23"/>
    </row>
    <row r="807" spans="5:24" x14ac:dyDescent="0.25">
      <c r="E807" s="86"/>
      <c r="I807" s="15"/>
      <c r="J807" s="15"/>
      <c r="K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31"/>
      <c r="X807" s="23"/>
    </row>
    <row r="808" spans="5:24" x14ac:dyDescent="0.25">
      <c r="E808" s="86"/>
      <c r="I808" s="15"/>
      <c r="J808" s="15"/>
      <c r="K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31"/>
      <c r="X808" s="23"/>
    </row>
    <row r="809" spans="5:24" x14ac:dyDescent="0.25">
      <c r="I809" s="15"/>
      <c r="J809" s="15"/>
      <c r="K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31"/>
      <c r="X809" s="23"/>
    </row>
    <row r="810" spans="5:24" x14ac:dyDescent="0.25">
      <c r="I810" s="15"/>
      <c r="J810" s="15"/>
      <c r="K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31"/>
      <c r="X810" s="23"/>
    </row>
    <row r="811" spans="5:24" x14ac:dyDescent="0.25">
      <c r="I811" s="15"/>
      <c r="J811" s="15"/>
      <c r="K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31"/>
      <c r="X811" s="23"/>
    </row>
    <row r="812" spans="5:24" x14ac:dyDescent="0.25">
      <c r="I812" s="15"/>
      <c r="J812" s="15"/>
      <c r="K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31"/>
      <c r="X812" s="23"/>
    </row>
    <row r="813" spans="5:24" x14ac:dyDescent="0.25">
      <c r="E813" s="86"/>
      <c r="I813" s="15"/>
      <c r="J813" s="15"/>
      <c r="K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31"/>
      <c r="X813" s="23"/>
    </row>
    <row r="814" spans="5:24" x14ac:dyDescent="0.25">
      <c r="E814" s="86"/>
      <c r="I814" s="15"/>
      <c r="J814" s="15"/>
      <c r="K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31"/>
      <c r="X814" s="23"/>
    </row>
    <row r="815" spans="5:24" x14ac:dyDescent="0.25">
      <c r="E815" s="86"/>
      <c r="I815" s="15"/>
      <c r="J815" s="15"/>
      <c r="K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31"/>
      <c r="X815" s="23"/>
    </row>
    <row r="816" spans="5:24" x14ac:dyDescent="0.25">
      <c r="E816" s="86"/>
      <c r="I816" s="15"/>
      <c r="J816" s="15"/>
      <c r="K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31"/>
      <c r="X816" s="23"/>
    </row>
    <row r="817" spans="5:24" x14ac:dyDescent="0.25">
      <c r="E817" s="86"/>
      <c r="I817" s="15"/>
      <c r="J817" s="15"/>
      <c r="K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31"/>
      <c r="X817" s="23"/>
    </row>
    <row r="818" spans="5:24" x14ac:dyDescent="0.25">
      <c r="E818" s="86"/>
      <c r="I818" s="15"/>
      <c r="J818" s="15"/>
      <c r="K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31"/>
      <c r="X818" s="23"/>
    </row>
    <row r="819" spans="5:24" x14ac:dyDescent="0.25">
      <c r="E819" s="86"/>
      <c r="I819" s="15"/>
      <c r="J819" s="15"/>
      <c r="K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31"/>
      <c r="X819" s="23"/>
    </row>
    <row r="820" spans="5:24" x14ac:dyDescent="0.25">
      <c r="I820" s="15"/>
      <c r="J820" s="15"/>
      <c r="K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31"/>
      <c r="X820" s="23"/>
    </row>
    <row r="821" spans="5:24" x14ac:dyDescent="0.25">
      <c r="I821" s="15"/>
      <c r="J821" s="15"/>
      <c r="K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31"/>
      <c r="X821" s="23"/>
    </row>
    <row r="822" spans="5:24" x14ac:dyDescent="0.25">
      <c r="I822" s="15"/>
      <c r="J822" s="15"/>
      <c r="K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31"/>
      <c r="X822" s="23"/>
    </row>
    <row r="823" spans="5:24" x14ac:dyDescent="0.25">
      <c r="I823" s="15"/>
      <c r="J823" s="15"/>
      <c r="K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31"/>
      <c r="X823" s="23"/>
    </row>
    <row r="824" spans="5:24" x14ac:dyDescent="0.25">
      <c r="E824" s="86"/>
      <c r="I824" s="15"/>
      <c r="J824" s="15"/>
      <c r="K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31"/>
      <c r="X824" s="23"/>
    </row>
    <row r="825" spans="5:24" x14ac:dyDescent="0.25">
      <c r="E825" s="86"/>
      <c r="I825" s="15"/>
      <c r="J825" s="15"/>
      <c r="K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31"/>
      <c r="X825" s="23"/>
    </row>
    <row r="826" spans="5:24" x14ac:dyDescent="0.25">
      <c r="I826" s="15"/>
      <c r="J826" s="15"/>
      <c r="K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31"/>
      <c r="X826" s="23"/>
    </row>
    <row r="827" spans="5:24" x14ac:dyDescent="0.25">
      <c r="E827" s="86"/>
      <c r="I827" s="15"/>
      <c r="J827" s="15"/>
      <c r="K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31"/>
      <c r="X827" s="23"/>
    </row>
    <row r="828" spans="5:24" x14ac:dyDescent="0.25">
      <c r="E828" s="86"/>
      <c r="I828" s="15"/>
      <c r="J828" s="15"/>
      <c r="K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31"/>
      <c r="X828" s="23"/>
    </row>
    <row r="829" spans="5:24" x14ac:dyDescent="0.25">
      <c r="E829" s="86"/>
      <c r="I829" s="15"/>
      <c r="J829" s="15"/>
      <c r="K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31"/>
      <c r="X829" s="23"/>
    </row>
    <row r="830" spans="5:24" x14ac:dyDescent="0.25">
      <c r="E830" s="86"/>
      <c r="I830" s="15"/>
      <c r="J830" s="15"/>
      <c r="K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31"/>
      <c r="X830" s="23"/>
    </row>
    <row r="831" spans="5:24" x14ac:dyDescent="0.25">
      <c r="E831" s="86"/>
      <c r="I831" s="15"/>
      <c r="J831" s="15"/>
      <c r="K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31"/>
      <c r="X831" s="23"/>
    </row>
    <row r="832" spans="5:24" x14ac:dyDescent="0.25">
      <c r="E832" s="86"/>
      <c r="I832" s="15"/>
      <c r="J832" s="15"/>
      <c r="K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31"/>
      <c r="X832" s="23"/>
    </row>
    <row r="833" spans="5:24" x14ac:dyDescent="0.25">
      <c r="E833" s="86"/>
      <c r="I833" s="15"/>
      <c r="J833" s="15"/>
      <c r="K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31"/>
      <c r="X833" s="23"/>
    </row>
    <row r="834" spans="5:24" x14ac:dyDescent="0.25">
      <c r="E834" s="86"/>
      <c r="I834" s="15"/>
      <c r="J834" s="15"/>
      <c r="K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31"/>
      <c r="X834" s="23"/>
    </row>
    <row r="835" spans="5:24" x14ac:dyDescent="0.25">
      <c r="E835" s="86"/>
      <c r="I835" s="15"/>
      <c r="J835" s="15"/>
      <c r="K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31"/>
      <c r="X835" s="23"/>
    </row>
    <row r="836" spans="5:24" x14ac:dyDescent="0.25">
      <c r="E836" s="86"/>
      <c r="I836" s="15"/>
      <c r="J836" s="15"/>
      <c r="K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31"/>
      <c r="X836" s="23"/>
    </row>
    <row r="837" spans="5:24" x14ac:dyDescent="0.25">
      <c r="E837" s="86"/>
      <c r="I837" s="15"/>
      <c r="J837" s="15"/>
      <c r="K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31"/>
      <c r="X837" s="23"/>
    </row>
    <row r="838" spans="5:24" x14ac:dyDescent="0.25">
      <c r="E838" s="86"/>
      <c r="I838" s="15"/>
      <c r="J838" s="15"/>
      <c r="K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31"/>
      <c r="X838" s="23"/>
    </row>
    <row r="839" spans="5:24" x14ac:dyDescent="0.25">
      <c r="E839" s="86"/>
      <c r="I839" s="15"/>
      <c r="J839" s="15"/>
      <c r="K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31"/>
      <c r="X839" s="23"/>
    </row>
    <row r="840" spans="5:24" x14ac:dyDescent="0.25">
      <c r="E840" s="86"/>
      <c r="I840" s="15"/>
      <c r="J840" s="15"/>
      <c r="K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31"/>
      <c r="X840" s="23"/>
    </row>
    <row r="841" spans="5:24" x14ac:dyDescent="0.25">
      <c r="E841" s="86"/>
      <c r="I841" s="15"/>
      <c r="J841" s="15"/>
      <c r="K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31"/>
      <c r="X841" s="23"/>
    </row>
    <row r="842" spans="5:24" x14ac:dyDescent="0.25">
      <c r="E842" s="86"/>
      <c r="I842" s="15"/>
      <c r="J842" s="15"/>
      <c r="K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31"/>
      <c r="X842" s="23"/>
    </row>
    <row r="843" spans="5:24" x14ac:dyDescent="0.25">
      <c r="E843" s="86"/>
      <c r="I843" s="15"/>
      <c r="J843" s="15"/>
      <c r="K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31"/>
      <c r="X843" s="23"/>
    </row>
    <row r="844" spans="5:24" x14ac:dyDescent="0.25">
      <c r="E844" s="86"/>
      <c r="I844" s="15"/>
      <c r="J844" s="15"/>
      <c r="K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31"/>
      <c r="X844" s="23"/>
    </row>
    <row r="845" spans="5:24" x14ac:dyDescent="0.25">
      <c r="E845" s="86"/>
      <c r="I845" s="15"/>
      <c r="J845" s="15"/>
      <c r="K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31"/>
      <c r="X845" s="23"/>
    </row>
    <row r="846" spans="5:24" x14ac:dyDescent="0.25">
      <c r="E846" s="86"/>
      <c r="I846" s="15"/>
      <c r="J846" s="15"/>
      <c r="K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31"/>
      <c r="X846" s="23"/>
    </row>
    <row r="847" spans="5:24" x14ac:dyDescent="0.25">
      <c r="E847" s="86"/>
      <c r="I847" s="15"/>
      <c r="J847" s="15"/>
      <c r="K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31"/>
      <c r="X847" s="23"/>
    </row>
    <row r="848" spans="5:24" x14ac:dyDescent="0.25">
      <c r="E848" s="86"/>
      <c r="I848" s="15"/>
      <c r="J848" s="15"/>
      <c r="K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31"/>
      <c r="X848" s="23"/>
    </row>
    <row r="849" spans="5:24" x14ac:dyDescent="0.25">
      <c r="E849" s="86"/>
      <c r="I849" s="15"/>
      <c r="J849" s="15"/>
      <c r="K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31"/>
      <c r="X849" s="23"/>
    </row>
    <row r="850" spans="5:24" x14ac:dyDescent="0.25">
      <c r="E850" s="86"/>
      <c r="I850" s="15"/>
      <c r="J850" s="15"/>
      <c r="K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31"/>
      <c r="X850" s="23"/>
    </row>
    <row r="851" spans="5:24" x14ac:dyDescent="0.25">
      <c r="E851" s="86"/>
      <c r="I851" s="15"/>
      <c r="J851" s="15"/>
      <c r="K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31"/>
      <c r="X851" s="23"/>
    </row>
    <row r="852" spans="5:24" x14ac:dyDescent="0.25">
      <c r="E852" s="86"/>
      <c r="I852" s="15"/>
      <c r="J852" s="15"/>
      <c r="K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31"/>
      <c r="X852" s="23"/>
    </row>
    <row r="853" spans="5:24" x14ac:dyDescent="0.25">
      <c r="E853" s="86"/>
      <c r="I853" s="15"/>
      <c r="J853" s="15"/>
      <c r="K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31"/>
      <c r="X853" s="23"/>
    </row>
    <row r="854" spans="5:24" x14ac:dyDescent="0.25">
      <c r="E854" s="86"/>
      <c r="I854" s="15"/>
      <c r="J854" s="15"/>
      <c r="K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31"/>
      <c r="X854" s="23"/>
    </row>
    <row r="855" spans="5:24" x14ac:dyDescent="0.25">
      <c r="E855" s="86"/>
      <c r="I855" s="15"/>
      <c r="J855" s="15"/>
      <c r="K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31"/>
      <c r="X855" s="23"/>
    </row>
    <row r="856" spans="5:24" x14ac:dyDescent="0.25">
      <c r="E856" s="86"/>
      <c r="I856" s="15"/>
      <c r="J856" s="15"/>
      <c r="K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31"/>
      <c r="X856" s="23"/>
    </row>
    <row r="857" spans="5:24" x14ac:dyDescent="0.25">
      <c r="E857" s="86"/>
      <c r="I857" s="15"/>
      <c r="J857" s="15"/>
      <c r="K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31"/>
      <c r="X857" s="23"/>
    </row>
    <row r="858" spans="5:24" x14ac:dyDescent="0.25">
      <c r="E858" s="86"/>
      <c r="I858" s="15"/>
      <c r="J858" s="15"/>
      <c r="K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31"/>
      <c r="X858" s="23"/>
    </row>
    <row r="859" spans="5:24" x14ac:dyDescent="0.25">
      <c r="I859" s="15"/>
      <c r="J859" s="15"/>
      <c r="K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31"/>
      <c r="X859" s="23"/>
    </row>
    <row r="860" spans="5:24" x14ac:dyDescent="0.25">
      <c r="I860" s="15"/>
      <c r="J860" s="15"/>
      <c r="K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31"/>
      <c r="X860" s="23"/>
    </row>
    <row r="861" spans="5:24" x14ac:dyDescent="0.25">
      <c r="I861" s="15"/>
      <c r="J861" s="15"/>
      <c r="K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31"/>
      <c r="X861" s="23"/>
    </row>
    <row r="862" spans="5:24" x14ac:dyDescent="0.25">
      <c r="I862" s="15"/>
      <c r="J862" s="15"/>
      <c r="K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31"/>
      <c r="X862" s="23"/>
    </row>
    <row r="863" spans="5:24" x14ac:dyDescent="0.25">
      <c r="E863" s="86"/>
      <c r="I863" s="15"/>
      <c r="J863" s="15"/>
      <c r="K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31"/>
      <c r="X863" s="23"/>
    </row>
    <row r="864" spans="5:24" x14ac:dyDescent="0.25">
      <c r="E864" s="86"/>
      <c r="I864" s="15"/>
      <c r="J864" s="15"/>
      <c r="K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31"/>
      <c r="X864" s="23"/>
    </row>
    <row r="865" spans="5:24" x14ac:dyDescent="0.25">
      <c r="E865" s="86"/>
      <c r="I865" s="15"/>
      <c r="J865" s="15"/>
      <c r="K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31"/>
      <c r="X865" s="23"/>
    </row>
    <row r="866" spans="5:24" x14ac:dyDescent="0.25">
      <c r="E866" s="86"/>
      <c r="I866" s="15"/>
      <c r="J866" s="15"/>
      <c r="K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31"/>
      <c r="X866" s="23"/>
    </row>
    <row r="867" spans="5:24" x14ac:dyDescent="0.25">
      <c r="E867" s="86"/>
      <c r="I867" s="15"/>
      <c r="J867" s="15"/>
      <c r="K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31"/>
      <c r="X867" s="23"/>
    </row>
    <row r="868" spans="5:24" x14ac:dyDescent="0.25">
      <c r="E868" s="86"/>
      <c r="I868" s="15"/>
      <c r="J868" s="15"/>
      <c r="K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31"/>
      <c r="X868" s="23"/>
    </row>
    <row r="869" spans="5:24" x14ac:dyDescent="0.25">
      <c r="E869" s="86"/>
      <c r="I869" s="15"/>
      <c r="J869" s="15"/>
      <c r="K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31"/>
      <c r="X869" s="23"/>
    </row>
    <row r="870" spans="5:24" x14ac:dyDescent="0.25">
      <c r="E870" s="86"/>
      <c r="I870" s="15"/>
      <c r="J870" s="15"/>
      <c r="K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31"/>
      <c r="X870" s="23"/>
    </row>
    <row r="871" spans="5:24" x14ac:dyDescent="0.25">
      <c r="E871" s="86"/>
      <c r="I871" s="15"/>
      <c r="J871" s="15"/>
      <c r="K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31"/>
      <c r="X871" s="23"/>
    </row>
    <row r="872" spans="5:24" x14ac:dyDescent="0.25">
      <c r="E872" s="86"/>
      <c r="I872" s="15"/>
      <c r="J872" s="15"/>
      <c r="K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31"/>
      <c r="X872" s="23"/>
    </row>
    <row r="873" spans="5:24" x14ac:dyDescent="0.25">
      <c r="E873" s="86"/>
      <c r="I873" s="15"/>
      <c r="J873" s="15"/>
      <c r="K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31"/>
      <c r="X873" s="23"/>
    </row>
    <row r="874" spans="5:24" x14ac:dyDescent="0.25">
      <c r="E874" s="86"/>
      <c r="I874" s="15"/>
      <c r="J874" s="15"/>
      <c r="K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31"/>
      <c r="X874" s="23"/>
    </row>
    <row r="875" spans="5:24" x14ac:dyDescent="0.25">
      <c r="E875" s="86"/>
      <c r="I875" s="15"/>
      <c r="J875" s="15"/>
      <c r="K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31"/>
      <c r="X875" s="23"/>
    </row>
    <row r="876" spans="5:24" x14ac:dyDescent="0.25">
      <c r="E876" s="86"/>
      <c r="I876" s="15"/>
      <c r="J876" s="15"/>
      <c r="K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31"/>
      <c r="X876" s="23"/>
    </row>
    <row r="877" spans="5:24" x14ac:dyDescent="0.25">
      <c r="E877" s="86"/>
      <c r="I877" s="15"/>
      <c r="J877" s="15"/>
      <c r="K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31"/>
      <c r="X877" s="23"/>
    </row>
    <row r="878" spans="5:24" x14ac:dyDescent="0.25">
      <c r="E878" s="86"/>
      <c r="I878" s="15"/>
      <c r="J878" s="15"/>
      <c r="K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31"/>
      <c r="X878" s="23"/>
    </row>
    <row r="879" spans="5:24" x14ac:dyDescent="0.25">
      <c r="E879" s="86"/>
      <c r="I879" s="15"/>
      <c r="J879" s="15"/>
      <c r="K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31"/>
      <c r="X879" s="23"/>
    </row>
    <row r="880" spans="5:24" x14ac:dyDescent="0.25">
      <c r="E880" s="86"/>
      <c r="I880" s="15"/>
      <c r="J880" s="15"/>
      <c r="K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31"/>
      <c r="X880" s="23"/>
    </row>
    <row r="881" spans="1:44" x14ac:dyDescent="0.25">
      <c r="E881" s="86"/>
      <c r="I881" s="15"/>
      <c r="J881" s="15"/>
      <c r="K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31"/>
      <c r="X881" s="23"/>
    </row>
    <row r="882" spans="1:44" x14ac:dyDescent="0.25">
      <c r="E882" s="86"/>
      <c r="I882" s="15"/>
      <c r="J882" s="15"/>
      <c r="K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31"/>
      <c r="X882" s="23"/>
    </row>
    <row r="883" spans="1:44" x14ac:dyDescent="0.25">
      <c r="E883" s="86"/>
      <c r="I883" s="15"/>
      <c r="J883" s="15"/>
      <c r="K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31"/>
      <c r="X883" s="23"/>
    </row>
    <row r="884" spans="1:44" x14ac:dyDescent="0.25">
      <c r="E884" s="86"/>
      <c r="I884" s="15"/>
      <c r="J884" s="15"/>
      <c r="K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31"/>
      <c r="X884" s="23"/>
    </row>
    <row r="885" spans="1:44" x14ac:dyDescent="0.25">
      <c r="E885" s="86"/>
      <c r="I885" s="15"/>
      <c r="J885" s="15"/>
      <c r="K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31"/>
      <c r="X885" s="23"/>
    </row>
    <row r="886" spans="1:44" x14ac:dyDescent="0.25">
      <c r="E886" s="86"/>
      <c r="I886" s="15"/>
      <c r="J886" s="15"/>
      <c r="K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31"/>
      <c r="X886" s="23"/>
    </row>
    <row r="887" spans="1:44" x14ac:dyDescent="0.25">
      <c r="E887" s="86"/>
      <c r="I887" s="15"/>
      <c r="J887" s="15"/>
      <c r="K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31"/>
      <c r="X887" s="23"/>
    </row>
    <row r="888" spans="1:44" x14ac:dyDescent="0.25">
      <c r="E888" s="86"/>
      <c r="K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31"/>
      <c r="X888" s="23"/>
    </row>
    <row r="889" spans="1:44" x14ac:dyDescent="0.25">
      <c r="A889" s="5"/>
      <c r="E889" s="86"/>
      <c r="K889" s="21"/>
    </row>
    <row r="890" spans="1:44" x14ac:dyDescent="0.25">
      <c r="D890" s="15"/>
      <c r="E890" s="86"/>
      <c r="H890" s="15"/>
      <c r="I890" s="15"/>
      <c r="J890" s="15"/>
      <c r="K890" s="15"/>
      <c r="L890" s="10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</row>
    <row r="891" spans="1:44" x14ac:dyDescent="0.25">
      <c r="A891" s="86"/>
      <c r="D891" s="15"/>
      <c r="E891" s="86"/>
      <c r="H891" s="15"/>
      <c r="I891" s="15"/>
      <c r="J891" s="15"/>
      <c r="K891" s="15"/>
      <c r="L891" s="10"/>
      <c r="M891" s="18"/>
      <c r="N891" s="21"/>
      <c r="O891" s="21"/>
      <c r="Q891" s="18"/>
      <c r="R891" s="21"/>
      <c r="S891" s="31"/>
      <c r="T891" s="21"/>
      <c r="U891" s="21"/>
      <c r="V891" s="21"/>
      <c r="W891" s="31"/>
      <c r="X891" s="23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</row>
    <row r="892" spans="1:44" x14ac:dyDescent="0.25">
      <c r="A892" s="86"/>
      <c r="D892" s="15"/>
      <c r="E892" s="86"/>
      <c r="H892" s="15"/>
      <c r="I892" s="15"/>
      <c r="J892" s="15"/>
      <c r="K892" s="15"/>
      <c r="L892" s="10"/>
      <c r="M892" s="18"/>
      <c r="N892" s="21"/>
      <c r="O892" s="21"/>
      <c r="Q892" s="18"/>
      <c r="R892" s="21"/>
      <c r="S892" s="31"/>
      <c r="T892" s="21"/>
      <c r="U892" s="21"/>
      <c r="V892" s="21"/>
      <c r="W892" s="31"/>
      <c r="X892" s="23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</row>
    <row r="893" spans="1:44" x14ac:dyDescent="0.25">
      <c r="A893" s="86"/>
      <c r="D893" s="15"/>
      <c r="E893" s="86"/>
      <c r="H893" s="15"/>
      <c r="I893" s="15"/>
      <c r="J893" s="15"/>
      <c r="K893" s="15"/>
      <c r="L893" s="10"/>
      <c r="M893" s="18"/>
      <c r="N893" s="21"/>
      <c r="O893" s="21"/>
      <c r="Q893" s="18"/>
      <c r="R893" s="21"/>
      <c r="S893" s="31"/>
      <c r="T893" s="21"/>
      <c r="U893" s="21"/>
      <c r="V893" s="21"/>
      <c r="W893" s="31"/>
      <c r="X893" s="23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</row>
    <row r="894" spans="1:44" x14ac:dyDescent="0.25">
      <c r="A894" s="86"/>
      <c r="D894" s="15"/>
      <c r="E894" s="86"/>
      <c r="H894" s="15"/>
      <c r="I894" s="15"/>
      <c r="J894" s="15"/>
      <c r="K894" s="15"/>
      <c r="L894" s="10"/>
      <c r="M894" s="18"/>
      <c r="N894" s="21"/>
      <c r="O894" s="21"/>
      <c r="Q894" s="18"/>
      <c r="R894" s="21"/>
      <c r="S894" s="31"/>
      <c r="T894" s="21"/>
      <c r="U894" s="21"/>
      <c r="V894" s="21"/>
      <c r="W894" s="31"/>
      <c r="X894" s="23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</row>
    <row r="895" spans="1:44" x14ac:dyDescent="0.25">
      <c r="A895" s="86"/>
      <c r="D895" s="15"/>
      <c r="H895" s="15"/>
      <c r="I895" s="15"/>
      <c r="J895" s="15"/>
      <c r="K895" s="15"/>
      <c r="L895" s="10"/>
      <c r="M895" s="18"/>
      <c r="N895" s="21"/>
      <c r="O895" s="21"/>
      <c r="Q895" s="18"/>
      <c r="R895" s="21"/>
      <c r="S895" s="31"/>
      <c r="T895" s="21"/>
      <c r="U895" s="21"/>
      <c r="V895" s="21"/>
      <c r="W895" s="31"/>
      <c r="X895" s="23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</row>
    <row r="896" spans="1:44" x14ac:dyDescent="0.25">
      <c r="A896" s="86"/>
      <c r="K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31"/>
      <c r="X896" s="23"/>
    </row>
    <row r="897" spans="1:72" x14ac:dyDescent="0.25">
      <c r="D897" s="15"/>
      <c r="H897" s="15"/>
      <c r="I897" s="15"/>
      <c r="J897" s="15"/>
      <c r="K897" s="15"/>
      <c r="L897" s="10"/>
      <c r="M897" s="21"/>
      <c r="N897" s="21"/>
      <c r="O897" s="18"/>
      <c r="P897" s="21"/>
      <c r="Q897" s="21"/>
      <c r="R897" s="21"/>
      <c r="S897" s="21"/>
      <c r="T897" s="21"/>
      <c r="U897" s="21"/>
      <c r="V897" s="21"/>
      <c r="W897" s="21"/>
      <c r="X897" s="23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</row>
    <row r="898" spans="1:72" x14ac:dyDescent="0.25">
      <c r="A898" s="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72" x14ac:dyDescent="0.25">
      <c r="K899" s="21"/>
    </row>
    <row r="900" spans="1:72" x14ac:dyDescent="0.25">
      <c r="A900" s="86"/>
      <c r="D900" s="15"/>
      <c r="H900" s="86"/>
      <c r="I900" s="86"/>
      <c r="J900" s="86"/>
      <c r="K900" s="86"/>
      <c r="L900" s="86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</row>
    <row r="901" spans="1:72" x14ac:dyDescent="0.25">
      <c r="A901" s="86"/>
      <c r="D901" s="15"/>
      <c r="H901" s="86"/>
      <c r="I901" s="86"/>
      <c r="J901" s="86"/>
      <c r="K901" s="86"/>
      <c r="L901" s="86"/>
      <c r="M901" s="18"/>
      <c r="N901" s="18"/>
      <c r="O901" s="21"/>
      <c r="Q901" s="18"/>
      <c r="R901" s="18"/>
      <c r="S901" s="21"/>
      <c r="T901" s="21"/>
      <c r="U901" s="21"/>
      <c r="V901" s="21"/>
      <c r="W901" s="31"/>
      <c r="X901" s="23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</row>
    <row r="902" spans="1:72" x14ac:dyDescent="0.25">
      <c r="A902" s="86"/>
      <c r="D902" s="15"/>
      <c r="H902" s="86"/>
      <c r="I902" s="86"/>
      <c r="J902" s="86"/>
      <c r="K902" s="86"/>
      <c r="L902" s="86"/>
      <c r="M902" s="18"/>
      <c r="N902" s="18"/>
      <c r="O902" s="21"/>
      <c r="Q902" s="18"/>
      <c r="R902" s="18"/>
      <c r="S902" s="21"/>
      <c r="T902" s="21"/>
      <c r="U902" s="21"/>
      <c r="V902" s="21"/>
      <c r="W902" s="31"/>
      <c r="X902" s="23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</row>
    <row r="903" spans="1:72" x14ac:dyDescent="0.25">
      <c r="A903" s="86"/>
      <c r="D903" s="15"/>
      <c r="H903" s="86"/>
      <c r="I903" s="86"/>
      <c r="J903" s="86"/>
      <c r="K903" s="86"/>
      <c r="L903" s="86"/>
      <c r="M903" s="18"/>
      <c r="N903" s="18"/>
      <c r="O903" s="21"/>
      <c r="Q903" s="18"/>
      <c r="R903" s="18"/>
      <c r="S903" s="21"/>
      <c r="T903" s="21"/>
      <c r="U903" s="21"/>
      <c r="V903" s="21"/>
      <c r="W903" s="31"/>
      <c r="X903" s="23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</row>
    <row r="904" spans="1:72" x14ac:dyDescent="0.25">
      <c r="A904" s="86"/>
      <c r="D904" s="15"/>
      <c r="H904" s="86"/>
      <c r="I904" s="86"/>
      <c r="J904" s="86"/>
      <c r="K904" s="86"/>
      <c r="L904" s="86"/>
      <c r="M904" s="18"/>
      <c r="N904" s="18"/>
      <c r="O904" s="21"/>
      <c r="Q904" s="18"/>
      <c r="R904" s="18"/>
      <c r="S904" s="21"/>
      <c r="T904" s="21"/>
      <c r="U904" s="21"/>
      <c r="V904" s="21"/>
      <c r="W904" s="31"/>
      <c r="X904" s="23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</row>
    <row r="905" spans="1:72" x14ac:dyDescent="0.25">
      <c r="A905" s="86"/>
      <c r="D905" s="15"/>
      <c r="H905" s="86"/>
      <c r="I905" s="86"/>
      <c r="J905" s="86"/>
      <c r="K905" s="86"/>
      <c r="L905" s="86"/>
      <c r="M905" s="18"/>
      <c r="N905" s="18"/>
      <c r="O905" s="21"/>
      <c r="Q905" s="18"/>
      <c r="R905" s="18"/>
      <c r="S905" s="21"/>
      <c r="T905" s="21"/>
      <c r="U905" s="21"/>
      <c r="V905" s="21"/>
      <c r="W905" s="31"/>
      <c r="X905" s="23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</row>
    <row r="906" spans="1:72" x14ac:dyDescent="0.25">
      <c r="A906" s="86"/>
      <c r="D906" s="15"/>
      <c r="H906" s="86"/>
      <c r="I906" s="86"/>
      <c r="J906" s="86"/>
      <c r="K906" s="86"/>
      <c r="L906" s="86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</row>
    <row r="907" spans="1:72" x14ac:dyDescent="0.25">
      <c r="D907" s="15"/>
      <c r="H907" s="15"/>
      <c r="I907" s="15"/>
      <c r="J907" s="15"/>
      <c r="K907" s="15"/>
      <c r="L907" s="10"/>
      <c r="X907" s="23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</row>
    <row r="908" spans="1:72" x14ac:dyDescent="0.25">
      <c r="A908" s="4"/>
      <c r="M908" s="1"/>
      <c r="N908" s="1"/>
      <c r="O908" s="1"/>
      <c r="P908" s="1"/>
      <c r="R908" s="1"/>
      <c r="S908" s="1"/>
      <c r="T908" s="1"/>
      <c r="U908" s="1"/>
      <c r="V908" s="1"/>
    </row>
    <row r="910" spans="1:72" x14ac:dyDescent="0.25">
      <c r="D910" s="15"/>
      <c r="H910" s="15"/>
      <c r="I910" s="15"/>
      <c r="J910" s="15"/>
      <c r="K910" s="15"/>
      <c r="L910" s="10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  <c r="AI910" s="87"/>
      <c r="AJ910" s="87"/>
      <c r="AK910" s="87"/>
      <c r="AL910" s="87"/>
      <c r="AM910" s="87"/>
      <c r="AN910" s="87"/>
      <c r="AO910" s="87"/>
      <c r="AP910" s="87"/>
      <c r="AQ910" s="87"/>
      <c r="AR910" s="87"/>
      <c r="AS910" s="87"/>
      <c r="AT910" s="87"/>
      <c r="AU910" s="87"/>
    </row>
    <row r="911" spans="1:72" x14ac:dyDescent="0.25">
      <c r="D911" s="15"/>
      <c r="H911" s="15"/>
      <c r="I911" s="15"/>
      <c r="J911" s="15"/>
      <c r="K911" s="15"/>
      <c r="L911" s="10"/>
      <c r="M911" s="18"/>
      <c r="N911" s="18"/>
      <c r="O911" s="21"/>
      <c r="P911" s="21"/>
      <c r="Q911" s="18"/>
      <c r="R911" s="18"/>
      <c r="S911" s="21"/>
      <c r="T911" s="21"/>
      <c r="U911" s="21"/>
      <c r="V911" s="21"/>
      <c r="W911" s="31"/>
      <c r="X911" s="23"/>
      <c r="Y911" s="87"/>
      <c r="Z911" s="87"/>
      <c r="AA911" s="87"/>
      <c r="AB911" s="87"/>
      <c r="AC911" s="87"/>
      <c r="AD911" s="87"/>
      <c r="AE911" s="87"/>
      <c r="AF911" s="87"/>
      <c r="AG911" s="87"/>
      <c r="AH911" s="87"/>
      <c r="AI911" s="87"/>
      <c r="AJ911" s="87"/>
      <c r="AK911" s="87"/>
      <c r="AL911" s="87"/>
      <c r="AM911" s="87"/>
      <c r="AN911" s="87"/>
      <c r="AO911" s="87"/>
      <c r="AP911" s="87"/>
      <c r="AQ911" s="87"/>
      <c r="AR911" s="87"/>
      <c r="AS911" s="87"/>
      <c r="AT911" s="87"/>
      <c r="AU911" s="87"/>
    </row>
    <row r="912" spans="1:72" x14ac:dyDescent="0.25">
      <c r="A912" s="86"/>
      <c r="H912" s="86"/>
      <c r="I912" s="86"/>
      <c r="J912" s="86"/>
      <c r="K912" s="86"/>
      <c r="L912" s="86"/>
      <c r="M912" s="18"/>
      <c r="N912" s="18"/>
      <c r="O912" s="21"/>
      <c r="P912" s="21"/>
      <c r="Q912" s="18"/>
      <c r="R912" s="18"/>
      <c r="S912" s="21"/>
      <c r="T912" s="21"/>
      <c r="U912" s="21"/>
      <c r="V912" s="21"/>
      <c r="W912" s="31"/>
      <c r="X912" s="23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</row>
    <row r="913" spans="1:72" x14ac:dyDescent="0.25">
      <c r="A913" s="86"/>
      <c r="H913" s="86"/>
      <c r="I913" s="86"/>
      <c r="J913" s="86"/>
      <c r="K913" s="86"/>
      <c r="L913" s="86"/>
      <c r="M913" s="18"/>
      <c r="N913" s="18"/>
      <c r="O913" s="21"/>
      <c r="P913" s="21"/>
      <c r="Q913" s="18"/>
      <c r="R913" s="18"/>
      <c r="S913" s="21"/>
      <c r="T913" s="21"/>
      <c r="U913" s="21"/>
      <c r="V913" s="21"/>
      <c r="W913" s="31"/>
      <c r="X913" s="23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</row>
    <row r="914" spans="1:72" x14ac:dyDescent="0.25">
      <c r="A914" s="86"/>
      <c r="H914" s="86"/>
      <c r="I914" s="86"/>
      <c r="J914" s="86"/>
      <c r="K914" s="86"/>
      <c r="L914" s="86"/>
      <c r="M914" s="18"/>
      <c r="N914" s="18"/>
      <c r="O914" s="21"/>
      <c r="P914" s="21"/>
      <c r="Q914" s="18"/>
      <c r="R914" s="18"/>
      <c r="S914" s="21"/>
      <c r="T914" s="21"/>
      <c r="U914" s="21"/>
      <c r="V914" s="21"/>
      <c r="W914" s="31"/>
      <c r="X914" s="23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</row>
    <row r="915" spans="1:72" x14ac:dyDescent="0.25">
      <c r="A915" s="86"/>
      <c r="M915" s="18"/>
      <c r="N915" s="18"/>
      <c r="O915" s="21"/>
      <c r="P915" s="21"/>
      <c r="Q915" s="18"/>
      <c r="R915" s="18"/>
      <c r="S915" s="21"/>
      <c r="T915" s="21"/>
      <c r="U915" s="21"/>
      <c r="V915" s="21"/>
      <c r="W915" s="31"/>
      <c r="X915" s="23"/>
    </row>
    <row r="916" spans="1:72" x14ac:dyDescent="0.25">
      <c r="D916" s="15"/>
      <c r="H916" s="15"/>
      <c r="I916" s="15"/>
      <c r="J916" s="15"/>
      <c r="K916" s="15"/>
      <c r="L916" s="10"/>
      <c r="M916" s="18"/>
      <c r="N916" s="18"/>
      <c r="O916" s="21"/>
      <c r="P916" s="21"/>
      <c r="R916" s="18"/>
      <c r="S916" s="21"/>
      <c r="T916" s="21"/>
      <c r="U916" s="21"/>
      <c r="V916" s="21"/>
      <c r="W916" s="31"/>
      <c r="X916" s="23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  <c r="BT916" s="19"/>
    </row>
    <row r="917" spans="1:72" x14ac:dyDescent="0.25">
      <c r="A917" s="4"/>
      <c r="F917" s="86"/>
      <c r="G917" s="86"/>
      <c r="M917" s="1"/>
      <c r="N917" s="1"/>
      <c r="O917" s="1"/>
      <c r="P917" s="1"/>
      <c r="R917" s="1"/>
      <c r="S917" s="1"/>
      <c r="T917" s="1"/>
      <c r="U917" s="1"/>
      <c r="V917" s="1"/>
    </row>
    <row r="918" spans="1:72" x14ac:dyDescent="0.25">
      <c r="F918" s="86"/>
      <c r="G918" s="86"/>
    </row>
    <row r="919" spans="1:72" x14ac:dyDescent="0.25">
      <c r="A919" s="86"/>
      <c r="F919" s="86"/>
      <c r="G919" s="86"/>
      <c r="H919" s="86"/>
      <c r="I919" s="86"/>
      <c r="J919" s="86"/>
      <c r="K919" s="86"/>
      <c r="L919" s="86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</row>
    <row r="920" spans="1:72" x14ac:dyDescent="0.25">
      <c r="A920" s="86"/>
      <c r="F920" s="86"/>
      <c r="G920" s="86"/>
      <c r="H920" s="86"/>
      <c r="I920" s="86"/>
      <c r="J920" s="86"/>
      <c r="K920" s="86"/>
      <c r="L920" s="86"/>
      <c r="M920" s="18"/>
      <c r="N920" s="18"/>
      <c r="O920" s="21"/>
      <c r="P920" s="21"/>
      <c r="Q920" s="18"/>
      <c r="R920" s="18"/>
      <c r="S920" s="21"/>
      <c r="T920" s="21"/>
      <c r="U920" s="21"/>
      <c r="V920" s="21"/>
      <c r="W920" s="31"/>
      <c r="X920" s="23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</row>
    <row r="921" spans="1:72" x14ac:dyDescent="0.25">
      <c r="A921" s="86"/>
      <c r="F921" s="86"/>
      <c r="G921" s="86"/>
      <c r="H921" s="86"/>
      <c r="I921" s="86"/>
      <c r="J921" s="86"/>
      <c r="K921" s="86"/>
      <c r="L921" s="86"/>
      <c r="M921" s="18"/>
      <c r="N921" s="18"/>
      <c r="O921" s="21"/>
      <c r="P921" s="21"/>
      <c r="Q921" s="18"/>
      <c r="R921" s="18"/>
      <c r="S921" s="21"/>
      <c r="T921" s="21"/>
      <c r="U921" s="21"/>
      <c r="V921" s="21"/>
      <c r="W921" s="31"/>
      <c r="X921" s="23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</row>
    <row r="922" spans="1:72" x14ac:dyDescent="0.25">
      <c r="A922" s="86"/>
      <c r="F922" s="86"/>
      <c r="G922" s="86"/>
      <c r="H922" s="86"/>
      <c r="I922" s="86"/>
      <c r="J922" s="86"/>
      <c r="K922" s="86"/>
      <c r="L922" s="86"/>
      <c r="M922" s="18"/>
      <c r="N922" s="18"/>
      <c r="O922" s="21"/>
      <c r="P922" s="21"/>
      <c r="Q922" s="18"/>
      <c r="R922" s="18"/>
      <c r="S922" s="21"/>
      <c r="T922" s="21"/>
      <c r="U922" s="21"/>
      <c r="V922" s="21"/>
      <c r="W922" s="31"/>
      <c r="X922" s="23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</row>
    <row r="923" spans="1:72" x14ac:dyDescent="0.25">
      <c r="A923" s="86"/>
      <c r="F923" s="86"/>
      <c r="G923" s="86"/>
      <c r="H923" s="86"/>
      <c r="I923" s="86"/>
      <c r="J923" s="86"/>
      <c r="K923" s="86"/>
      <c r="L923" s="86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</row>
    <row r="924" spans="1:72" x14ac:dyDescent="0.25">
      <c r="A924" s="86"/>
      <c r="H924" s="86"/>
      <c r="I924" s="86"/>
      <c r="J924" s="86"/>
      <c r="K924" s="86"/>
      <c r="L924" s="86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</row>
    <row r="925" spans="1:72" x14ac:dyDescent="0.25">
      <c r="A925" s="86"/>
      <c r="H925" s="86"/>
      <c r="I925" s="86"/>
      <c r="J925" s="86"/>
      <c r="K925" s="86"/>
      <c r="L925" s="86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</row>
    <row r="926" spans="1:72" x14ac:dyDescent="0.25">
      <c r="A926" s="86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</row>
    <row r="927" spans="1:72" x14ac:dyDescent="0.25">
      <c r="D927" s="15"/>
      <c r="H927" s="15"/>
      <c r="I927" s="15"/>
      <c r="J927" s="15"/>
      <c r="K927" s="15"/>
      <c r="L927" s="10"/>
      <c r="M927" s="18"/>
      <c r="N927" s="18"/>
      <c r="O927" s="21"/>
      <c r="P927" s="21"/>
      <c r="Q927" s="18"/>
      <c r="R927" s="18"/>
      <c r="S927" s="21"/>
      <c r="T927" s="21"/>
      <c r="U927" s="21"/>
      <c r="V927" s="21"/>
      <c r="W927" s="31"/>
      <c r="X927" s="23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</row>
    <row r="928" spans="1:72" x14ac:dyDescent="0.25">
      <c r="A928" s="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48" x14ac:dyDescent="0.25">
      <c r="F929" s="86"/>
      <c r="G929" s="86"/>
    </row>
    <row r="930" spans="1:48" x14ac:dyDescent="0.25">
      <c r="A930" s="86"/>
      <c r="F930" s="86"/>
      <c r="G930" s="86"/>
      <c r="H930" s="86"/>
      <c r="I930" s="86"/>
      <c r="J930" s="86"/>
      <c r="K930" s="86"/>
      <c r="L930" s="86"/>
      <c r="O930" s="21"/>
      <c r="S930" s="21"/>
      <c r="T930" s="21"/>
      <c r="U930" s="31"/>
      <c r="V930" s="31"/>
      <c r="W930" s="31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</row>
    <row r="931" spans="1:48" x14ac:dyDescent="0.25">
      <c r="A931" s="4"/>
      <c r="F931" s="86"/>
      <c r="G931" s="86"/>
      <c r="H931" s="86"/>
      <c r="I931" s="86"/>
      <c r="J931" s="86"/>
      <c r="K931" s="86"/>
      <c r="L931" s="86"/>
      <c r="O931" s="21"/>
      <c r="S931" s="21"/>
      <c r="T931" s="21"/>
      <c r="U931" s="31"/>
      <c r="V931" s="31"/>
      <c r="W931" s="31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</row>
    <row r="933" spans="1:48" x14ac:dyDescent="0.25">
      <c r="A933" s="88"/>
      <c r="H933" s="86"/>
      <c r="K933" s="15"/>
      <c r="L933" s="10"/>
      <c r="N933" s="23"/>
      <c r="P933" s="23"/>
      <c r="Q933" s="23"/>
      <c r="Y933" s="19"/>
      <c r="Z933" s="19"/>
      <c r="AA933" s="19"/>
      <c r="AB933" s="19"/>
      <c r="AC933" s="19"/>
      <c r="AD933" s="19"/>
    </row>
    <row r="934" spans="1:48" x14ac:dyDescent="0.25">
      <c r="A934" s="88"/>
      <c r="H934" s="86"/>
      <c r="K934" s="15"/>
      <c r="L934" s="10"/>
      <c r="N934" s="23"/>
      <c r="P934" s="23"/>
      <c r="Q934" s="23"/>
      <c r="Y934" s="19"/>
      <c r="Z934" s="19"/>
      <c r="AA934" s="19"/>
      <c r="AB934" s="19"/>
      <c r="AC934" s="19"/>
      <c r="AD934" s="19"/>
    </row>
    <row r="935" spans="1:48" x14ac:dyDescent="0.25">
      <c r="A935" s="88"/>
      <c r="H935" s="86"/>
      <c r="K935" s="15"/>
      <c r="L935" s="10"/>
      <c r="N935" s="23"/>
      <c r="P935" s="23"/>
      <c r="Q935" s="23"/>
      <c r="Y935" s="19"/>
      <c r="Z935" s="19"/>
      <c r="AA935" s="19"/>
      <c r="AB935" s="19"/>
      <c r="AC935" s="19"/>
      <c r="AD935" s="19"/>
    </row>
    <row r="936" spans="1:48" x14ac:dyDescent="0.25">
      <c r="A936" s="88"/>
      <c r="F936" s="86"/>
      <c r="G936" s="86"/>
      <c r="H936" s="86"/>
      <c r="K936" s="15"/>
      <c r="L936" s="10"/>
      <c r="N936" s="23"/>
      <c r="P936" s="23"/>
      <c r="Q936" s="23"/>
      <c r="Y936" s="19"/>
      <c r="Z936" s="19"/>
      <c r="AA936" s="19"/>
      <c r="AB936" s="19"/>
      <c r="AC936" s="19"/>
      <c r="AD936" s="19"/>
    </row>
    <row r="937" spans="1:48" x14ac:dyDescent="0.25">
      <c r="A937" s="88"/>
      <c r="F937" s="86"/>
      <c r="G937" s="86"/>
      <c r="H937" s="86"/>
      <c r="K937" s="15"/>
      <c r="L937" s="10"/>
      <c r="N937" s="23"/>
      <c r="P937" s="23"/>
      <c r="Q937" s="23"/>
      <c r="Y937" s="19"/>
      <c r="Z937" s="19"/>
      <c r="AA937" s="19"/>
      <c r="AB937" s="19"/>
      <c r="AC937" s="19"/>
      <c r="AD937" s="19"/>
    </row>
    <row r="938" spans="1:48" x14ac:dyDescent="0.25">
      <c r="A938" s="88"/>
      <c r="F938" s="86"/>
      <c r="G938" s="86"/>
      <c r="H938" s="86"/>
      <c r="K938" s="15"/>
      <c r="L938" s="10"/>
      <c r="N938" s="23"/>
      <c r="P938" s="23"/>
      <c r="Q938" s="23"/>
      <c r="Y938" s="19"/>
      <c r="Z938" s="19"/>
      <c r="AA938" s="19"/>
      <c r="AB938" s="19"/>
      <c r="AC938" s="19"/>
      <c r="AD938" s="19"/>
    </row>
    <row r="939" spans="1:48" x14ac:dyDescent="0.25">
      <c r="A939" s="88"/>
      <c r="F939" s="86"/>
      <c r="G939" s="86"/>
      <c r="H939" s="86"/>
      <c r="K939" s="15"/>
      <c r="L939" s="10"/>
      <c r="N939" s="23"/>
      <c r="P939" s="23"/>
      <c r="Q939" s="23"/>
      <c r="Y939" s="19"/>
      <c r="Z939" s="19"/>
      <c r="AA939" s="19"/>
      <c r="AB939" s="19"/>
      <c r="AC939" s="19"/>
      <c r="AD939" s="19"/>
    </row>
    <row r="940" spans="1:48" x14ac:dyDescent="0.25">
      <c r="A940" s="88"/>
      <c r="F940" s="86"/>
      <c r="G940" s="86"/>
      <c r="H940" s="86"/>
      <c r="K940" s="15"/>
      <c r="L940" s="10"/>
      <c r="N940" s="23"/>
      <c r="P940" s="23"/>
      <c r="Q940" s="23"/>
      <c r="Y940" s="19"/>
      <c r="Z940" s="19"/>
      <c r="AA940" s="19"/>
      <c r="AB940" s="19"/>
      <c r="AC940" s="19"/>
      <c r="AD940" s="19"/>
    </row>
    <row r="941" spans="1:48" x14ac:dyDescent="0.25">
      <c r="A941" s="88"/>
      <c r="F941" s="86"/>
      <c r="G941" s="86"/>
      <c r="H941" s="86"/>
      <c r="K941" s="15"/>
      <c r="L941" s="10"/>
      <c r="N941" s="23"/>
      <c r="P941" s="23"/>
      <c r="Q941" s="23"/>
      <c r="Y941" s="19"/>
      <c r="Z941" s="19"/>
      <c r="AA941" s="19"/>
      <c r="AB941" s="19"/>
      <c r="AC941" s="19"/>
      <c r="AD941" s="19"/>
    </row>
    <row r="942" spans="1:48" x14ac:dyDescent="0.25">
      <c r="A942" s="88"/>
      <c r="F942" s="86"/>
      <c r="G942" s="86"/>
      <c r="H942" s="86"/>
      <c r="K942" s="15"/>
      <c r="L942" s="10"/>
      <c r="N942" s="23"/>
      <c r="P942" s="23"/>
      <c r="Q942" s="23"/>
      <c r="Y942" s="19"/>
      <c r="Z942" s="19"/>
      <c r="AA942" s="19"/>
      <c r="AB942" s="19"/>
      <c r="AC942" s="19"/>
      <c r="AD942" s="19"/>
    </row>
    <row r="943" spans="1:48" x14ac:dyDescent="0.25">
      <c r="A943" s="88"/>
      <c r="H943" s="86"/>
      <c r="K943" s="15"/>
      <c r="L943" s="10"/>
      <c r="N943" s="23"/>
      <c r="P943" s="23"/>
      <c r="Q943" s="23"/>
      <c r="Y943" s="19"/>
      <c r="Z943" s="19"/>
      <c r="AA943" s="19"/>
      <c r="AB943" s="19"/>
      <c r="AC943" s="19"/>
      <c r="AD943" s="19"/>
    </row>
    <row r="944" spans="1:48" x14ac:dyDescent="0.25">
      <c r="A944" s="88"/>
      <c r="H944" s="86"/>
      <c r="K944" s="15"/>
      <c r="L944" s="10"/>
      <c r="N944" s="23"/>
      <c r="P944" s="23"/>
      <c r="Q944" s="23"/>
      <c r="Y944" s="19"/>
      <c r="Z944" s="19"/>
      <c r="AA944" s="19"/>
      <c r="AB944" s="19"/>
      <c r="AC944" s="19"/>
      <c r="AD944" s="19"/>
    </row>
    <row r="945" spans="1:30" x14ac:dyDescent="0.25">
      <c r="A945" s="2"/>
      <c r="H945" s="86"/>
      <c r="K945" s="15"/>
      <c r="L945" s="10"/>
      <c r="N945" s="23"/>
      <c r="P945" s="23"/>
      <c r="Q945" s="23"/>
      <c r="Y945" s="19"/>
      <c r="Z945" s="19"/>
      <c r="AA945" s="19"/>
      <c r="AB945" s="19"/>
      <c r="AC945" s="19"/>
      <c r="AD945" s="19"/>
    </row>
    <row r="946" spans="1:30" x14ac:dyDescent="0.25">
      <c r="A946" s="2"/>
      <c r="H946" s="86"/>
      <c r="K946" s="15"/>
      <c r="L946" s="10"/>
      <c r="N946" s="23"/>
      <c r="P946" s="23"/>
      <c r="Q946" s="23"/>
      <c r="Y946" s="19"/>
      <c r="Z946" s="19"/>
      <c r="AA946" s="19"/>
      <c r="AB946" s="19"/>
      <c r="AC946" s="19"/>
      <c r="AD946" s="19"/>
    </row>
    <row r="947" spans="1:30" x14ac:dyDescent="0.25">
      <c r="A947" s="88"/>
      <c r="F947" s="86"/>
      <c r="G947" s="86"/>
      <c r="H947" s="86"/>
      <c r="K947" s="15"/>
      <c r="L947" s="10"/>
      <c r="N947" s="23"/>
      <c r="P947" s="23"/>
      <c r="Q947" s="23"/>
      <c r="Y947" s="19"/>
      <c r="Z947" s="19"/>
      <c r="AA947" s="19"/>
      <c r="AB947" s="19"/>
      <c r="AC947" s="19"/>
      <c r="AD947" s="19"/>
    </row>
    <row r="948" spans="1:30" x14ac:dyDescent="0.25">
      <c r="A948" s="88"/>
      <c r="F948" s="86"/>
      <c r="G948" s="86"/>
      <c r="H948" s="86"/>
      <c r="K948" s="15"/>
      <c r="L948" s="10"/>
      <c r="N948" s="23"/>
      <c r="P948" s="23"/>
      <c r="Q948" s="23"/>
      <c r="Y948" s="19"/>
      <c r="Z948" s="19"/>
      <c r="AA948" s="19"/>
      <c r="AB948" s="19"/>
      <c r="AC948" s="19"/>
      <c r="AD948" s="19"/>
    </row>
    <row r="949" spans="1:30" x14ac:dyDescent="0.25">
      <c r="A949" s="88"/>
      <c r="H949" s="86"/>
      <c r="K949" s="15"/>
      <c r="L949" s="10"/>
      <c r="N949" s="23"/>
      <c r="P949" s="23"/>
      <c r="Q949" s="23"/>
      <c r="Y949" s="19"/>
      <c r="Z949" s="19"/>
      <c r="AA949" s="19"/>
      <c r="AB949" s="19"/>
      <c r="AC949" s="19"/>
      <c r="AD949" s="19"/>
    </row>
    <row r="950" spans="1:30" x14ac:dyDescent="0.25">
      <c r="A950" s="88"/>
      <c r="F950" s="86"/>
      <c r="G950" s="86"/>
      <c r="H950" s="86"/>
      <c r="K950" s="15"/>
      <c r="L950" s="10"/>
      <c r="N950" s="23"/>
      <c r="P950" s="23"/>
      <c r="Q950" s="23"/>
      <c r="Y950" s="19"/>
      <c r="Z950" s="19"/>
      <c r="AA950" s="19"/>
      <c r="AB950" s="19"/>
      <c r="AC950" s="19"/>
      <c r="AD950" s="19"/>
    </row>
    <row r="951" spans="1:30" x14ac:dyDescent="0.25">
      <c r="A951" s="88"/>
      <c r="F951" s="86"/>
      <c r="G951" s="86"/>
      <c r="H951" s="86"/>
      <c r="K951" s="15"/>
      <c r="L951" s="10"/>
      <c r="N951" s="23"/>
      <c r="P951" s="23"/>
      <c r="Q951" s="23"/>
      <c r="Y951" s="19"/>
      <c r="Z951" s="19"/>
      <c r="AA951" s="19"/>
      <c r="AB951" s="19"/>
      <c r="AC951" s="19"/>
      <c r="AD951" s="19"/>
    </row>
    <row r="952" spans="1:30" x14ac:dyDescent="0.25">
      <c r="A952" s="88"/>
      <c r="F952" s="86"/>
      <c r="G952" s="86"/>
      <c r="H952" s="86"/>
      <c r="K952" s="15"/>
      <c r="L952" s="10"/>
      <c r="N952" s="23"/>
      <c r="P952" s="23"/>
      <c r="Q952" s="23"/>
      <c r="Y952" s="19"/>
      <c r="Z952" s="19"/>
      <c r="AA952" s="19"/>
      <c r="AB952" s="19"/>
      <c r="AC952" s="19"/>
      <c r="AD952" s="19"/>
    </row>
    <row r="953" spans="1:30" x14ac:dyDescent="0.25">
      <c r="A953" s="88"/>
      <c r="F953" s="86"/>
      <c r="G953" s="86"/>
      <c r="H953" s="86"/>
      <c r="K953" s="15"/>
      <c r="L953" s="10"/>
      <c r="N953" s="23"/>
      <c r="P953" s="23"/>
      <c r="Q953" s="23"/>
      <c r="Y953" s="19"/>
      <c r="Z953" s="19"/>
      <c r="AA953" s="19"/>
      <c r="AB953" s="19"/>
      <c r="AC953" s="19"/>
      <c r="AD953" s="19"/>
    </row>
    <row r="954" spans="1:30" x14ac:dyDescent="0.25">
      <c r="A954" s="88"/>
      <c r="F954" s="86"/>
      <c r="G954" s="86"/>
      <c r="H954" s="86"/>
      <c r="K954" s="15"/>
      <c r="L954" s="10"/>
      <c r="N954" s="23"/>
      <c r="P954" s="23"/>
      <c r="Q954" s="23"/>
      <c r="Y954" s="19"/>
      <c r="Z954" s="19"/>
      <c r="AA954" s="19"/>
      <c r="AB954" s="19"/>
      <c r="AC954" s="19"/>
      <c r="AD954" s="19"/>
    </row>
    <row r="955" spans="1:30" x14ac:dyDescent="0.25">
      <c r="A955" s="88"/>
      <c r="F955" s="86"/>
      <c r="G955" s="86"/>
      <c r="H955" s="86"/>
      <c r="K955" s="15"/>
      <c r="L955" s="10"/>
      <c r="N955" s="23"/>
      <c r="P955" s="23"/>
      <c r="Q955" s="23"/>
      <c r="Y955" s="19"/>
      <c r="Z955" s="19"/>
      <c r="AA955" s="19"/>
      <c r="AB955" s="19"/>
      <c r="AC955" s="19"/>
      <c r="AD955" s="19"/>
    </row>
    <row r="956" spans="1:30" x14ac:dyDescent="0.25">
      <c r="A956" s="88"/>
      <c r="F956" s="86"/>
      <c r="G956" s="86"/>
      <c r="H956" s="86"/>
      <c r="K956" s="15"/>
      <c r="L956" s="10"/>
      <c r="N956" s="23"/>
      <c r="P956" s="23"/>
      <c r="Q956" s="23"/>
      <c r="Y956" s="19"/>
      <c r="Z956" s="19"/>
      <c r="AA956" s="19"/>
      <c r="AB956" s="19"/>
      <c r="AC956" s="19"/>
      <c r="AD956" s="19"/>
    </row>
    <row r="957" spans="1:30" x14ac:dyDescent="0.25">
      <c r="A957" s="88"/>
      <c r="F957" s="86"/>
      <c r="G957" s="86"/>
      <c r="H957" s="86"/>
      <c r="K957" s="15"/>
      <c r="L957" s="10"/>
      <c r="N957" s="23"/>
      <c r="P957" s="23"/>
      <c r="Q957" s="23"/>
      <c r="Y957" s="19"/>
      <c r="Z957" s="19"/>
      <c r="AA957" s="19"/>
      <c r="AB957" s="19"/>
      <c r="AC957" s="19"/>
      <c r="AD957" s="19"/>
    </row>
    <row r="958" spans="1:30" x14ac:dyDescent="0.25">
      <c r="A958" s="88"/>
      <c r="F958" s="86"/>
      <c r="G958" s="86"/>
      <c r="H958" s="86"/>
      <c r="K958" s="15"/>
      <c r="L958" s="10"/>
      <c r="N958" s="23"/>
      <c r="P958" s="23"/>
      <c r="Q958" s="23"/>
      <c r="Y958" s="19"/>
      <c r="Z958" s="19"/>
      <c r="AA958" s="19"/>
      <c r="AB958" s="19"/>
      <c r="AC958" s="19"/>
      <c r="AD958" s="19"/>
    </row>
    <row r="959" spans="1:30" x14ac:dyDescent="0.25">
      <c r="A959" s="2"/>
      <c r="F959" s="86"/>
      <c r="G959" s="86"/>
      <c r="H959" s="86"/>
      <c r="K959" s="15"/>
      <c r="L959" s="10"/>
      <c r="N959" s="23"/>
      <c r="P959" s="23"/>
      <c r="Q959" s="23"/>
      <c r="Y959" s="19"/>
      <c r="Z959" s="19"/>
      <c r="AA959" s="19"/>
      <c r="AB959" s="19"/>
      <c r="AC959" s="19"/>
      <c r="AD959" s="19"/>
    </row>
    <row r="960" spans="1:30" x14ac:dyDescent="0.25">
      <c r="A960" s="2"/>
      <c r="F960" s="86"/>
      <c r="G960" s="86"/>
      <c r="H960" s="86"/>
      <c r="K960" s="15"/>
      <c r="L960" s="10"/>
      <c r="N960" s="23"/>
      <c r="P960" s="23"/>
      <c r="Q960" s="23"/>
      <c r="Y960" s="19"/>
      <c r="Z960" s="19"/>
      <c r="AA960" s="19"/>
      <c r="AB960" s="19"/>
      <c r="AC960" s="19"/>
      <c r="AD960" s="19"/>
    </row>
    <row r="961" spans="1:48" x14ac:dyDescent="0.25">
      <c r="A961" s="88"/>
      <c r="F961" s="86"/>
      <c r="G961" s="86"/>
      <c r="H961" s="86"/>
      <c r="K961" s="15"/>
      <c r="L961" s="10"/>
      <c r="N961" s="23"/>
      <c r="P961" s="23"/>
      <c r="Q961" s="23"/>
      <c r="Y961" s="19"/>
      <c r="Z961" s="19"/>
      <c r="AA961" s="19"/>
      <c r="AB961" s="19"/>
      <c r="AC961" s="19"/>
      <c r="AD961" s="19"/>
    </row>
    <row r="962" spans="1:48" x14ac:dyDescent="0.25">
      <c r="A962" s="88"/>
      <c r="F962" s="86"/>
      <c r="G962" s="86"/>
      <c r="H962" s="86"/>
      <c r="K962" s="15"/>
      <c r="L962" s="10"/>
      <c r="N962" s="23"/>
      <c r="P962" s="23"/>
      <c r="Q962" s="23"/>
      <c r="Y962" s="19"/>
      <c r="Z962" s="19"/>
      <c r="AA962" s="19"/>
      <c r="AB962" s="19"/>
      <c r="AC962" s="19"/>
      <c r="AD962" s="19"/>
    </row>
    <row r="963" spans="1:48" x14ac:dyDescent="0.25">
      <c r="A963" s="88"/>
      <c r="F963" s="86"/>
      <c r="G963" s="86"/>
      <c r="H963" s="86"/>
      <c r="K963" s="15"/>
      <c r="L963" s="10"/>
      <c r="N963" s="23"/>
      <c r="P963" s="23"/>
      <c r="Q963" s="23"/>
      <c r="Y963" s="19"/>
      <c r="Z963" s="19"/>
      <c r="AA963" s="19"/>
      <c r="AB963" s="19"/>
      <c r="AC963" s="19"/>
      <c r="AD963" s="19"/>
    </row>
    <row r="964" spans="1:48" x14ac:dyDescent="0.25">
      <c r="A964" s="88"/>
      <c r="F964" s="86"/>
      <c r="G964" s="86"/>
      <c r="H964" s="86"/>
      <c r="K964" s="15"/>
      <c r="L964" s="10"/>
      <c r="N964" s="23"/>
      <c r="P964" s="23"/>
      <c r="Q964" s="23"/>
      <c r="Y964" s="19"/>
      <c r="Z964" s="19"/>
      <c r="AA964" s="19"/>
      <c r="AB964" s="19"/>
      <c r="AC964" s="19"/>
      <c r="AD964" s="19"/>
    </row>
    <row r="965" spans="1:48" x14ac:dyDescent="0.25">
      <c r="A965" s="88"/>
      <c r="F965" s="86"/>
      <c r="G965" s="86"/>
    </row>
    <row r="966" spans="1:48" x14ac:dyDescent="0.25">
      <c r="A966" s="88"/>
      <c r="F966" s="86"/>
      <c r="G966" s="86"/>
    </row>
    <row r="967" spans="1:48" x14ac:dyDescent="0.25">
      <c r="A967" s="2"/>
      <c r="F967" s="86"/>
      <c r="G967" s="86"/>
    </row>
    <row r="968" spans="1:48" x14ac:dyDescent="0.25">
      <c r="F968" s="86"/>
      <c r="G968" s="86"/>
    </row>
    <row r="969" spans="1:48" x14ac:dyDescent="0.25">
      <c r="A969" s="88"/>
      <c r="F969" s="86"/>
      <c r="G969" s="86"/>
      <c r="H969" s="86"/>
      <c r="I969" s="86"/>
      <c r="J969" s="86"/>
      <c r="K969" s="86"/>
      <c r="L969" s="86"/>
      <c r="O969" s="21"/>
      <c r="S969" s="21"/>
      <c r="T969" s="21"/>
      <c r="U969" s="31"/>
      <c r="V969" s="31"/>
      <c r="W969" s="31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</row>
    <row r="970" spans="1:48" x14ac:dyDescent="0.25">
      <c r="A970" s="88"/>
      <c r="F970" s="86"/>
      <c r="G970" s="86"/>
      <c r="H970" s="86"/>
      <c r="I970" s="86"/>
      <c r="J970" s="86"/>
      <c r="K970" s="86"/>
      <c r="L970" s="86"/>
      <c r="O970" s="21"/>
      <c r="S970" s="21"/>
      <c r="T970" s="21"/>
      <c r="U970" s="31"/>
      <c r="V970" s="31"/>
      <c r="W970" s="31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</row>
    <row r="971" spans="1:48" x14ac:dyDescent="0.25">
      <c r="A971" s="88"/>
      <c r="F971" s="86"/>
      <c r="G971" s="86"/>
      <c r="H971" s="86"/>
      <c r="I971" s="86"/>
      <c r="J971" s="86"/>
      <c r="K971" s="86"/>
      <c r="L971" s="86"/>
      <c r="O971" s="21"/>
      <c r="S971" s="21"/>
      <c r="T971" s="21"/>
      <c r="U971" s="31"/>
      <c r="V971" s="31"/>
      <c r="W971" s="31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</row>
    <row r="972" spans="1:48" x14ac:dyDescent="0.25">
      <c r="A972" s="88"/>
      <c r="F972" s="86"/>
      <c r="G972" s="86"/>
      <c r="H972" s="86"/>
      <c r="I972" s="86"/>
      <c r="J972" s="86"/>
      <c r="K972" s="86"/>
      <c r="L972" s="86"/>
      <c r="O972" s="21"/>
      <c r="S972" s="21"/>
      <c r="T972" s="21"/>
      <c r="U972" s="31"/>
      <c r="V972" s="31"/>
      <c r="W972" s="31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</row>
    <row r="973" spans="1:48" x14ac:dyDescent="0.25">
      <c r="A973" s="88"/>
      <c r="F973" s="86"/>
      <c r="G973" s="86"/>
      <c r="H973" s="86"/>
      <c r="I973" s="86"/>
      <c r="J973" s="86"/>
      <c r="K973" s="86"/>
      <c r="L973" s="86"/>
      <c r="O973" s="21"/>
      <c r="S973" s="21"/>
      <c r="T973" s="21"/>
      <c r="U973" s="31"/>
      <c r="V973" s="31"/>
      <c r="W973" s="31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</row>
    <row r="974" spans="1:48" x14ac:dyDescent="0.25">
      <c r="A974" s="88"/>
      <c r="F974" s="86"/>
      <c r="G974" s="86"/>
      <c r="H974" s="86"/>
      <c r="I974" s="86"/>
      <c r="J974" s="86"/>
      <c r="K974" s="86"/>
      <c r="L974" s="86"/>
      <c r="O974" s="21"/>
      <c r="S974" s="21"/>
      <c r="T974" s="21"/>
      <c r="U974" s="31"/>
      <c r="V974" s="31"/>
      <c r="W974" s="31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</row>
    <row r="975" spans="1:48" x14ac:dyDescent="0.25">
      <c r="A975" s="88"/>
      <c r="F975" s="86"/>
      <c r="G975" s="86"/>
      <c r="H975" s="86"/>
      <c r="I975" s="86"/>
      <c r="J975" s="86"/>
      <c r="K975" s="86"/>
      <c r="L975" s="86"/>
      <c r="O975" s="21"/>
      <c r="S975" s="21"/>
      <c r="T975" s="21"/>
      <c r="U975" s="31"/>
      <c r="V975" s="31"/>
      <c r="W975" s="31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</row>
    <row r="976" spans="1:48" x14ac:dyDescent="0.25">
      <c r="A976" s="88"/>
      <c r="F976" s="86"/>
      <c r="G976" s="86"/>
      <c r="H976" s="86"/>
      <c r="I976" s="86"/>
      <c r="J976" s="86"/>
      <c r="K976" s="86"/>
      <c r="L976" s="86"/>
      <c r="O976" s="21"/>
      <c r="S976" s="21"/>
      <c r="T976" s="21"/>
      <c r="U976" s="31"/>
      <c r="V976" s="31"/>
      <c r="W976" s="31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</row>
    <row r="977" spans="1:48" x14ac:dyDescent="0.25">
      <c r="A977" s="88"/>
      <c r="F977" s="86"/>
      <c r="G977" s="86"/>
      <c r="H977" s="86"/>
      <c r="I977" s="86"/>
      <c r="J977" s="86"/>
      <c r="K977" s="86"/>
      <c r="L977" s="86"/>
      <c r="O977" s="21"/>
      <c r="S977" s="21"/>
      <c r="T977" s="21"/>
      <c r="U977" s="31"/>
      <c r="V977" s="31"/>
      <c r="W977" s="31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</row>
    <row r="978" spans="1:48" x14ac:dyDescent="0.25">
      <c r="A978" s="88"/>
      <c r="F978" s="86"/>
      <c r="G978" s="86"/>
      <c r="H978" s="86"/>
      <c r="I978" s="86"/>
      <c r="J978" s="86"/>
      <c r="K978" s="86"/>
      <c r="L978" s="86"/>
      <c r="O978" s="21"/>
      <c r="S978" s="21"/>
      <c r="T978" s="21"/>
      <c r="U978" s="31"/>
      <c r="V978" s="31"/>
      <c r="W978" s="31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</row>
    <row r="979" spans="1:48" x14ac:dyDescent="0.25">
      <c r="A979" s="88"/>
      <c r="F979" s="86"/>
      <c r="G979" s="86"/>
      <c r="H979" s="86"/>
      <c r="I979" s="86"/>
      <c r="J979" s="86"/>
      <c r="K979" s="86"/>
      <c r="L979" s="86"/>
      <c r="O979" s="21"/>
      <c r="S979" s="21"/>
      <c r="T979" s="21"/>
      <c r="U979" s="31"/>
      <c r="V979" s="31"/>
      <c r="W979" s="31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</row>
    <row r="980" spans="1:48" x14ac:dyDescent="0.25">
      <c r="A980" s="88"/>
      <c r="F980" s="86"/>
      <c r="G980" s="86"/>
      <c r="H980" s="86"/>
      <c r="I980" s="86"/>
      <c r="J980" s="86"/>
      <c r="K980" s="86"/>
      <c r="L980" s="86"/>
      <c r="O980" s="21"/>
      <c r="S980" s="21"/>
      <c r="T980" s="21"/>
      <c r="U980" s="31"/>
      <c r="V980" s="31"/>
      <c r="W980" s="31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</row>
    <row r="981" spans="1:48" x14ac:dyDescent="0.25">
      <c r="A981" s="88"/>
      <c r="F981" s="86"/>
      <c r="G981" s="86"/>
      <c r="H981" s="86"/>
      <c r="I981" s="86"/>
      <c r="J981" s="86"/>
      <c r="K981" s="86"/>
      <c r="L981" s="86"/>
      <c r="O981" s="21"/>
      <c r="S981" s="21"/>
      <c r="T981" s="21"/>
      <c r="U981" s="31"/>
      <c r="V981" s="31"/>
      <c r="W981" s="31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</row>
    <row r="982" spans="1:48" x14ac:dyDescent="0.25">
      <c r="A982" s="88"/>
      <c r="H982" s="86"/>
      <c r="I982" s="86"/>
      <c r="J982" s="86"/>
      <c r="K982" s="86"/>
      <c r="L982" s="86"/>
      <c r="O982" s="21"/>
      <c r="S982" s="21"/>
      <c r="T982" s="21"/>
      <c r="U982" s="31"/>
      <c r="V982" s="31"/>
      <c r="W982" s="31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</row>
    <row r="983" spans="1:48" x14ac:dyDescent="0.25">
      <c r="A983" s="88"/>
      <c r="H983" s="86"/>
      <c r="I983" s="86"/>
      <c r="J983" s="86"/>
      <c r="K983" s="86"/>
      <c r="L983" s="86"/>
      <c r="O983" s="21"/>
      <c r="S983" s="21"/>
      <c r="T983" s="21"/>
      <c r="U983" s="31"/>
      <c r="V983" s="31"/>
      <c r="W983" s="31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</row>
    <row r="984" spans="1:48" x14ac:dyDescent="0.25">
      <c r="A984" s="88"/>
      <c r="H984" s="86"/>
      <c r="I984" s="86"/>
      <c r="J984" s="86"/>
      <c r="K984" s="86"/>
      <c r="L984" s="86"/>
      <c r="O984" s="21"/>
      <c r="S984" s="21"/>
      <c r="T984" s="21"/>
      <c r="U984" s="31"/>
      <c r="V984" s="31"/>
      <c r="W984" s="31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</row>
    <row r="985" spans="1:48" x14ac:dyDescent="0.25">
      <c r="A985" s="88"/>
      <c r="H985" s="86"/>
      <c r="I985" s="86"/>
      <c r="J985" s="86"/>
      <c r="K985" s="86"/>
      <c r="L985" s="86"/>
      <c r="O985" s="21"/>
      <c r="S985" s="21"/>
      <c r="T985" s="21"/>
      <c r="U985" s="31"/>
      <c r="V985" s="31"/>
      <c r="W985" s="31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</row>
    <row r="986" spans="1:48" x14ac:dyDescent="0.25">
      <c r="A986" s="88"/>
      <c r="F986" s="86"/>
      <c r="G986" s="86"/>
      <c r="H986" s="86"/>
      <c r="I986" s="86"/>
      <c r="J986" s="86"/>
      <c r="K986" s="86"/>
      <c r="L986" s="86"/>
      <c r="O986" s="21"/>
      <c r="S986" s="21"/>
      <c r="T986" s="21"/>
      <c r="U986" s="31"/>
      <c r="V986" s="31"/>
      <c r="W986" s="31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</row>
    <row r="987" spans="1:48" x14ac:dyDescent="0.25">
      <c r="A987" s="88"/>
      <c r="F987" s="86"/>
      <c r="G987" s="86"/>
      <c r="H987" s="86"/>
      <c r="I987" s="86"/>
      <c r="J987" s="86"/>
      <c r="K987" s="86"/>
      <c r="L987" s="86"/>
      <c r="O987" s="21"/>
      <c r="S987" s="21"/>
      <c r="T987" s="21"/>
      <c r="U987" s="31"/>
      <c r="V987" s="31"/>
      <c r="W987" s="31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</row>
    <row r="988" spans="1:48" x14ac:dyDescent="0.25">
      <c r="A988" s="2"/>
      <c r="F988" s="86"/>
      <c r="G988" s="86"/>
      <c r="H988" s="86"/>
      <c r="I988" s="86"/>
      <c r="J988" s="86"/>
      <c r="K988" s="86"/>
      <c r="L988" s="86"/>
      <c r="O988" s="21"/>
      <c r="S988" s="21"/>
      <c r="T988" s="21"/>
      <c r="U988" s="31"/>
      <c r="V988" s="31"/>
      <c r="W988" s="31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</row>
    <row r="989" spans="1:48" x14ac:dyDescent="0.25">
      <c r="A989" s="88"/>
      <c r="F989" s="86"/>
      <c r="G989" s="86"/>
      <c r="H989" s="86"/>
      <c r="I989" s="86"/>
      <c r="J989" s="86"/>
      <c r="K989" s="86"/>
      <c r="L989" s="86"/>
      <c r="O989" s="21"/>
      <c r="S989" s="21"/>
      <c r="T989" s="21"/>
      <c r="U989" s="31"/>
      <c r="V989" s="31"/>
      <c r="W989" s="31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</row>
    <row r="990" spans="1:48" x14ac:dyDescent="0.25">
      <c r="A990" s="88"/>
      <c r="F990" s="86"/>
      <c r="G990" s="86"/>
      <c r="H990" s="86"/>
      <c r="I990" s="86"/>
      <c r="J990" s="86"/>
      <c r="K990" s="86"/>
      <c r="L990" s="86"/>
      <c r="O990" s="21"/>
      <c r="S990" s="21"/>
      <c r="T990" s="21"/>
      <c r="U990" s="31"/>
      <c r="V990" s="31"/>
      <c r="W990" s="31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</row>
    <row r="991" spans="1:48" x14ac:dyDescent="0.25">
      <c r="A991" s="88"/>
      <c r="F991" s="86"/>
      <c r="G991" s="86"/>
      <c r="H991" s="86"/>
      <c r="I991" s="86"/>
      <c r="J991" s="86"/>
      <c r="K991" s="86"/>
      <c r="L991" s="86"/>
      <c r="O991" s="21"/>
      <c r="S991" s="21"/>
      <c r="T991" s="21"/>
      <c r="U991" s="31"/>
      <c r="V991" s="31"/>
      <c r="W991" s="31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</row>
    <row r="992" spans="1:48" x14ac:dyDescent="0.25">
      <c r="A992" s="88"/>
      <c r="F992" s="86"/>
      <c r="G992" s="86"/>
      <c r="H992" s="86"/>
      <c r="I992" s="86"/>
      <c r="J992" s="86"/>
      <c r="K992" s="86"/>
      <c r="L992" s="86"/>
      <c r="O992" s="21"/>
      <c r="S992" s="21"/>
      <c r="T992" s="21"/>
      <c r="U992" s="31"/>
      <c r="V992" s="31"/>
      <c r="W992" s="31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</row>
    <row r="993" spans="1:48" x14ac:dyDescent="0.25">
      <c r="A993" s="88"/>
      <c r="F993" s="86"/>
      <c r="G993" s="86"/>
      <c r="H993" s="86"/>
      <c r="I993" s="86"/>
      <c r="J993" s="86"/>
      <c r="K993" s="86"/>
      <c r="L993" s="86"/>
      <c r="O993" s="21"/>
      <c r="S993" s="21"/>
      <c r="T993" s="21"/>
      <c r="U993" s="31"/>
      <c r="V993" s="31"/>
      <c r="W993" s="31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</row>
    <row r="994" spans="1:48" x14ac:dyDescent="0.25">
      <c r="A994" s="88"/>
      <c r="F994" s="86"/>
      <c r="G994" s="86"/>
      <c r="H994" s="86"/>
      <c r="I994" s="86"/>
      <c r="J994" s="86"/>
      <c r="K994" s="86"/>
      <c r="L994" s="86"/>
      <c r="O994" s="21"/>
      <c r="S994" s="21"/>
      <c r="T994" s="21"/>
      <c r="U994" s="31"/>
      <c r="V994" s="31"/>
      <c r="W994" s="31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</row>
    <row r="995" spans="1:48" x14ac:dyDescent="0.25">
      <c r="A995" s="88"/>
      <c r="F995" s="86"/>
      <c r="G995" s="86"/>
      <c r="H995" s="86"/>
      <c r="I995" s="86"/>
      <c r="J995" s="86"/>
      <c r="K995" s="86"/>
      <c r="L995" s="86"/>
      <c r="O995" s="21"/>
      <c r="S995" s="21"/>
      <c r="T995" s="21"/>
      <c r="U995" s="31"/>
      <c r="V995" s="31"/>
      <c r="W995" s="31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</row>
    <row r="996" spans="1:48" x14ac:dyDescent="0.25">
      <c r="A996" s="88"/>
      <c r="F996" s="86"/>
      <c r="G996" s="86"/>
      <c r="H996" s="86"/>
      <c r="I996" s="86"/>
      <c r="J996" s="86"/>
      <c r="K996" s="86"/>
      <c r="L996" s="86"/>
      <c r="O996" s="21"/>
      <c r="S996" s="21"/>
      <c r="T996" s="21"/>
      <c r="U996" s="31"/>
      <c r="V996" s="31"/>
      <c r="W996" s="31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</row>
    <row r="997" spans="1:48" x14ac:dyDescent="0.25">
      <c r="A997" s="88"/>
      <c r="F997" s="86"/>
      <c r="G997" s="86"/>
      <c r="H997" s="86"/>
      <c r="I997" s="86"/>
      <c r="J997" s="86"/>
      <c r="K997" s="86"/>
      <c r="L997" s="86"/>
      <c r="O997" s="21"/>
      <c r="S997" s="21"/>
      <c r="T997" s="21"/>
      <c r="U997" s="31"/>
      <c r="V997" s="31"/>
      <c r="W997" s="31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</row>
    <row r="998" spans="1:48" x14ac:dyDescent="0.25">
      <c r="A998" s="88"/>
      <c r="F998" s="86"/>
      <c r="G998" s="86"/>
      <c r="H998" s="86"/>
      <c r="I998" s="86"/>
      <c r="J998" s="86"/>
      <c r="K998" s="86"/>
      <c r="L998" s="86"/>
      <c r="O998" s="21"/>
      <c r="S998" s="21"/>
      <c r="T998" s="21"/>
      <c r="U998" s="31"/>
      <c r="V998" s="31"/>
      <c r="W998" s="31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</row>
    <row r="999" spans="1:48" x14ac:dyDescent="0.25">
      <c r="A999" s="88"/>
      <c r="F999" s="86"/>
      <c r="G999" s="86"/>
      <c r="H999" s="86"/>
      <c r="I999" s="86"/>
      <c r="J999" s="86"/>
      <c r="K999" s="86"/>
      <c r="L999" s="86"/>
      <c r="O999" s="21"/>
      <c r="S999" s="21"/>
      <c r="T999" s="21"/>
      <c r="U999" s="31"/>
      <c r="V999" s="31"/>
      <c r="W999" s="31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</row>
    <row r="1000" spans="1:48" x14ac:dyDescent="0.25">
      <c r="A1000" s="88"/>
      <c r="F1000" s="86"/>
      <c r="G1000" s="86"/>
      <c r="H1000" s="86"/>
      <c r="I1000" s="86"/>
      <c r="J1000" s="86"/>
      <c r="K1000" s="86"/>
      <c r="L1000" s="86"/>
      <c r="O1000" s="21"/>
      <c r="S1000" s="21"/>
      <c r="T1000" s="21"/>
      <c r="U1000" s="31"/>
      <c r="V1000" s="31"/>
      <c r="W1000" s="31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</row>
    <row r="1001" spans="1:48" x14ac:dyDescent="0.25">
      <c r="A1001" s="88"/>
      <c r="F1001" s="86"/>
      <c r="G1001" s="86"/>
    </row>
    <row r="1002" spans="1:48" x14ac:dyDescent="0.25">
      <c r="A1002" s="88"/>
      <c r="F1002" s="86"/>
      <c r="G1002" s="86"/>
    </row>
    <row r="1003" spans="1:48" x14ac:dyDescent="0.25">
      <c r="A1003" s="2"/>
      <c r="F1003" s="86"/>
      <c r="G1003" s="86"/>
    </row>
    <row r="1004" spans="1:48" x14ac:dyDescent="0.25">
      <c r="F1004" s="86"/>
      <c r="G1004" s="86"/>
    </row>
    <row r="1005" spans="1:48" x14ac:dyDescent="0.25">
      <c r="F1005" s="86"/>
      <c r="G1005" s="86"/>
    </row>
    <row r="1006" spans="1:48" x14ac:dyDescent="0.25">
      <c r="F1006" s="86"/>
      <c r="G1006" s="86"/>
    </row>
    <row r="1007" spans="1:48" x14ac:dyDescent="0.25">
      <c r="F1007" s="86"/>
      <c r="G1007" s="86"/>
    </row>
    <row r="1008" spans="1:48" x14ac:dyDescent="0.25">
      <c r="F1008" s="86"/>
      <c r="G1008" s="86"/>
    </row>
    <row r="1009" spans="1:12" s="10" customFormat="1" x14ac:dyDescent="0.25">
      <c r="A1009" s="15"/>
      <c r="B1009" s="15"/>
      <c r="C1009" s="15"/>
      <c r="D1009" s="86"/>
      <c r="E1009" s="15"/>
      <c r="F1009" s="86"/>
      <c r="G1009" s="86"/>
      <c r="L1009" s="18"/>
    </row>
    <row r="1010" spans="1:12" s="10" customFormat="1" x14ac:dyDescent="0.25">
      <c r="A1010" s="15"/>
      <c r="B1010" s="15"/>
      <c r="C1010" s="15"/>
      <c r="D1010" s="86"/>
      <c r="E1010" s="15"/>
      <c r="F1010" s="86"/>
      <c r="G1010" s="86"/>
      <c r="L1010" s="18"/>
    </row>
    <row r="1011" spans="1:12" s="10" customFormat="1" x14ac:dyDescent="0.25">
      <c r="A1011" s="15"/>
      <c r="B1011" s="15"/>
      <c r="C1011" s="15"/>
      <c r="D1011" s="86"/>
      <c r="E1011" s="15"/>
      <c r="F1011" s="86"/>
      <c r="G1011" s="86"/>
      <c r="L1011" s="18"/>
    </row>
    <row r="1012" spans="1:12" s="10" customFormat="1" x14ac:dyDescent="0.25">
      <c r="A1012" s="15"/>
      <c r="B1012" s="15"/>
      <c r="C1012" s="15"/>
      <c r="D1012" s="86"/>
      <c r="E1012" s="15"/>
      <c r="F1012" s="86"/>
      <c r="G1012" s="86"/>
      <c r="L1012" s="18"/>
    </row>
    <row r="1013" spans="1:12" s="10" customFormat="1" x14ac:dyDescent="0.25">
      <c r="A1013" s="15"/>
      <c r="B1013" s="15"/>
      <c r="C1013" s="15"/>
      <c r="D1013" s="86"/>
      <c r="E1013" s="15"/>
      <c r="F1013" s="86"/>
      <c r="G1013" s="86"/>
      <c r="L1013" s="18"/>
    </row>
    <row r="1014" spans="1:12" s="10" customFormat="1" x14ac:dyDescent="0.25">
      <c r="A1014" s="15"/>
      <c r="B1014" s="15"/>
      <c r="C1014" s="15"/>
      <c r="D1014" s="86"/>
      <c r="E1014" s="15"/>
      <c r="F1014" s="86"/>
      <c r="G1014" s="86"/>
      <c r="L1014" s="18"/>
    </row>
    <row r="1015" spans="1:12" s="10" customFormat="1" x14ac:dyDescent="0.25">
      <c r="A1015" s="15"/>
      <c r="B1015" s="15"/>
      <c r="C1015" s="15"/>
      <c r="D1015" s="86"/>
      <c r="E1015" s="15"/>
      <c r="F1015" s="86"/>
      <c r="G1015" s="86"/>
      <c r="L1015" s="18"/>
    </row>
    <row r="1016" spans="1:12" s="10" customFormat="1" x14ac:dyDescent="0.25">
      <c r="A1016" s="15"/>
      <c r="B1016" s="15"/>
      <c r="C1016" s="15"/>
      <c r="D1016" s="86"/>
      <c r="E1016" s="15"/>
      <c r="F1016" s="86"/>
      <c r="G1016" s="86"/>
      <c r="L1016" s="18"/>
    </row>
    <row r="1017" spans="1:12" s="10" customFormat="1" x14ac:dyDescent="0.25">
      <c r="A1017" s="15"/>
      <c r="B1017" s="15"/>
      <c r="C1017" s="15"/>
      <c r="D1017" s="86"/>
      <c r="E1017" s="15"/>
      <c r="F1017" s="86"/>
      <c r="G1017" s="86"/>
      <c r="L1017" s="18"/>
    </row>
  </sheetData>
  <conditionalFormatting sqref="M5:X5">
    <cfRule type="cellIs" dxfId="5" priority="5" operator="lessThan">
      <formula>0</formula>
    </cfRule>
  </conditionalFormatting>
  <conditionalFormatting sqref="M4:X4">
    <cfRule type="cellIs" dxfId="4" priority="4" operator="lessThan">
      <formula>0</formula>
    </cfRule>
  </conditionalFormatting>
  <conditionalFormatting sqref="J7:J363">
    <cfRule type="cellIs" dxfId="3" priority="1" operator="greaterThan">
      <formula>3</formula>
    </cfRule>
    <cfRule type="cellIs" dxfId="2" priority="2" operator="lessThan">
      <formula>0.3</formula>
    </cfRule>
    <cfRule type="cellIs" dxfId="1" priority="3" operator="greaterThan">
      <formula>3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B9D1-265F-42BE-AB2E-F3C389198D53}">
  <dimension ref="A1:X346"/>
  <sheetViews>
    <sheetView zoomScale="80" zoomScaleNormal="80" workbookViewId="0">
      <selection activeCell="P18" sqref="P18"/>
    </sheetView>
  </sheetViews>
  <sheetFormatPr defaultRowHeight="15" x14ac:dyDescent="0.25"/>
  <cols>
    <col min="1" max="1" width="14.5703125" style="9" customWidth="1"/>
    <col min="2" max="2" width="14.140625" style="9" customWidth="1"/>
    <col min="3" max="3" width="8" style="19" bestFit="1" customWidth="1"/>
    <col min="4" max="4" width="7.85546875" style="19" bestFit="1" customWidth="1"/>
    <col min="5" max="5" width="11.5703125" style="9" bestFit="1" customWidth="1"/>
    <col min="6" max="6" width="10.28515625" style="9" bestFit="1" customWidth="1"/>
    <col min="7" max="7" width="9.85546875" style="9" bestFit="1" customWidth="1"/>
    <col min="8" max="8" width="11.5703125" style="19" bestFit="1" customWidth="1"/>
    <col min="9" max="10" width="12.28515625" style="19" bestFit="1" customWidth="1"/>
    <col min="11" max="11" width="15.5703125" style="19" bestFit="1" customWidth="1"/>
    <col min="12" max="24" width="12.28515625" style="19" bestFit="1" customWidth="1"/>
    <col min="25" max="16384" width="9.140625" style="9"/>
  </cols>
  <sheetData>
    <row r="1" spans="1:24" x14ac:dyDescent="0.25">
      <c r="A1" s="16" t="s">
        <v>506</v>
      </c>
    </row>
    <row r="2" spans="1:24" x14ac:dyDescent="0.25">
      <c r="A2" s="9" t="s">
        <v>505</v>
      </c>
    </row>
    <row r="4" spans="1:24" x14ac:dyDescent="0.25">
      <c r="A4" s="9" t="s">
        <v>467</v>
      </c>
      <c r="B4" s="9" t="s">
        <v>468</v>
      </c>
      <c r="C4" s="19" t="s">
        <v>446</v>
      </c>
      <c r="D4" s="19" t="s">
        <v>447</v>
      </c>
      <c r="E4" s="9" t="s">
        <v>445</v>
      </c>
      <c r="F4" s="9" t="s">
        <v>444</v>
      </c>
      <c r="G4" s="9" t="s">
        <v>443</v>
      </c>
      <c r="H4" s="19" t="s">
        <v>442</v>
      </c>
      <c r="I4" s="19" t="s">
        <v>441</v>
      </c>
      <c r="J4" s="19" t="s">
        <v>441</v>
      </c>
      <c r="K4" s="19" t="s">
        <v>469</v>
      </c>
      <c r="L4" s="19" t="s">
        <v>35</v>
      </c>
      <c r="M4" s="19" t="s">
        <v>34</v>
      </c>
      <c r="N4" s="19" t="s">
        <v>33</v>
      </c>
      <c r="O4" s="19" t="s">
        <v>32</v>
      </c>
      <c r="P4" s="19" t="s">
        <v>31</v>
      </c>
      <c r="Q4" s="19" t="s">
        <v>30</v>
      </c>
      <c r="R4" s="19" t="s">
        <v>29</v>
      </c>
      <c r="S4" s="19" t="s">
        <v>28</v>
      </c>
      <c r="T4" s="19" t="s">
        <v>27</v>
      </c>
      <c r="U4" s="19" t="s">
        <v>26</v>
      </c>
      <c r="V4" s="19" t="s">
        <v>25</v>
      </c>
      <c r="W4" s="19" t="s">
        <v>24</v>
      </c>
      <c r="X4" s="19" t="s">
        <v>23</v>
      </c>
    </row>
    <row r="5" spans="1:24" ht="17.25" x14ac:dyDescent="0.25">
      <c r="A5" s="15"/>
      <c r="B5" s="15"/>
      <c r="C5" s="15"/>
      <c r="D5" s="10"/>
      <c r="E5" s="10"/>
      <c r="F5" s="15"/>
      <c r="G5" s="15"/>
      <c r="H5" s="64" t="s">
        <v>439</v>
      </c>
      <c r="I5" s="64" t="s">
        <v>547</v>
      </c>
      <c r="J5" s="64" t="s">
        <v>438</v>
      </c>
      <c r="K5" s="91"/>
      <c r="L5" s="68" t="s">
        <v>508</v>
      </c>
      <c r="M5" s="68" t="s">
        <v>508</v>
      </c>
      <c r="N5" s="68" t="s">
        <v>508</v>
      </c>
      <c r="O5" s="68" t="s">
        <v>508</v>
      </c>
      <c r="P5" s="68" t="s">
        <v>508</v>
      </c>
      <c r="Q5" s="68" t="s">
        <v>508</v>
      </c>
      <c r="R5" s="68" t="s">
        <v>508</v>
      </c>
      <c r="S5" s="68" t="s">
        <v>508</v>
      </c>
      <c r="T5" s="68" t="s">
        <v>508</v>
      </c>
      <c r="U5" s="68" t="s">
        <v>508</v>
      </c>
      <c r="V5" s="68" t="s">
        <v>508</v>
      </c>
      <c r="W5" s="68" t="s">
        <v>508</v>
      </c>
      <c r="X5" s="68" t="s">
        <v>508</v>
      </c>
    </row>
    <row r="6" spans="1:24" x14ac:dyDescent="0.25">
      <c r="A6" s="15"/>
      <c r="B6" s="15"/>
      <c r="C6" s="15"/>
      <c r="D6" s="10"/>
      <c r="E6" s="15"/>
      <c r="F6" s="15"/>
      <c r="G6" s="15"/>
      <c r="H6" s="64"/>
      <c r="I6" s="64"/>
      <c r="J6" s="93" t="s">
        <v>437</v>
      </c>
      <c r="K6" s="91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s="16" customFormat="1" x14ac:dyDescent="0.25">
      <c r="A7" s="37"/>
      <c r="B7" s="37"/>
      <c r="C7" s="37"/>
      <c r="D7" s="38"/>
      <c r="E7" s="103"/>
      <c r="F7" s="37"/>
      <c r="G7" s="37"/>
      <c r="H7" s="38"/>
      <c r="I7" s="38"/>
      <c r="J7" s="38"/>
      <c r="K7" s="39"/>
      <c r="L7" s="108" t="s">
        <v>432</v>
      </c>
      <c r="M7" s="109" t="s">
        <v>433</v>
      </c>
      <c r="N7" s="109" t="s">
        <v>436</v>
      </c>
      <c r="O7" s="109" t="s">
        <v>433</v>
      </c>
      <c r="P7" s="109" t="s">
        <v>431</v>
      </c>
      <c r="Q7" s="109" t="s">
        <v>435</v>
      </c>
      <c r="R7" s="109" t="s">
        <v>435</v>
      </c>
      <c r="S7" s="109" t="s">
        <v>430</v>
      </c>
      <c r="T7" s="109" t="s">
        <v>430</v>
      </c>
      <c r="U7" s="109" t="s">
        <v>434</v>
      </c>
      <c r="V7" s="109" t="s">
        <v>433</v>
      </c>
      <c r="W7" s="109" t="s">
        <v>433</v>
      </c>
      <c r="X7" s="109" t="s">
        <v>429</v>
      </c>
    </row>
    <row r="8" spans="1:24" x14ac:dyDescent="0.25">
      <c r="A8" s="9" t="s">
        <v>293</v>
      </c>
      <c r="C8" s="19">
        <v>22</v>
      </c>
      <c r="D8" s="19" t="s">
        <v>44</v>
      </c>
      <c r="E8" s="9" t="s">
        <v>269</v>
      </c>
      <c r="G8" s="104"/>
      <c r="H8" s="19">
        <v>0.76900000000000002</v>
      </c>
      <c r="I8" s="105">
        <v>14816.88652</v>
      </c>
      <c r="J8" s="105">
        <v>1.6757392580864059</v>
      </c>
      <c r="K8" s="19">
        <v>1.02</v>
      </c>
      <c r="L8" s="105">
        <v>329.12807428234765</v>
      </c>
      <c r="M8" s="105">
        <v>36.471257860011775</v>
      </c>
      <c r="N8" s="106">
        <v>679.88513590243883</v>
      </c>
      <c r="O8" s="105">
        <v>69.231765744996721</v>
      </c>
      <c r="P8" s="105">
        <v>11.424079924958299</v>
      </c>
      <c r="Q8" s="105">
        <v>1.924302961250526</v>
      </c>
      <c r="R8" s="105">
        <v>8.9651033433784821</v>
      </c>
      <c r="S8" s="105">
        <v>0.14991054058010589</v>
      </c>
      <c r="T8" s="107">
        <v>6.2894908672408545E-2</v>
      </c>
      <c r="U8" s="107">
        <v>5.7551447362764498E-2</v>
      </c>
      <c r="V8" s="107">
        <v>3.1658628944004787</v>
      </c>
      <c r="W8" s="107">
        <v>2.0688637085397494</v>
      </c>
      <c r="X8" s="107">
        <v>0.55798818372134351</v>
      </c>
    </row>
    <row r="9" spans="1:24" x14ac:dyDescent="0.25">
      <c r="A9" s="9" t="s">
        <v>292</v>
      </c>
      <c r="C9" s="19">
        <v>57</v>
      </c>
      <c r="D9" s="19" t="s">
        <v>44</v>
      </c>
      <c r="E9" s="9" t="s">
        <v>269</v>
      </c>
      <c r="G9" s="104"/>
      <c r="H9" s="19">
        <v>0.52500000000000002</v>
      </c>
      <c r="I9" s="105">
        <v>9412.0329000000002</v>
      </c>
      <c r="J9" s="105">
        <v>1.0644687740330243</v>
      </c>
      <c r="K9" s="19">
        <v>1.0149999999999999</v>
      </c>
      <c r="L9" s="105">
        <v>130.42934654990742</v>
      </c>
      <c r="M9" s="105">
        <v>30.231866584691179</v>
      </c>
      <c r="N9" s="106">
        <v>629.12260752744692</v>
      </c>
      <c r="O9" s="105">
        <v>29.019654265818311</v>
      </c>
      <c r="P9" s="105">
        <v>7.1174224920441009</v>
      </c>
      <c r="Q9" s="105">
        <v>2.336848179495012</v>
      </c>
      <c r="R9" s="105">
        <v>1.350719530459189</v>
      </c>
      <c r="S9" s="105">
        <v>6.6104120659447679E-2</v>
      </c>
      <c r="T9" s="107">
        <v>2.4950420126666938E-2</v>
      </c>
      <c r="U9" s="107">
        <v>2.3029668366703449E-2</v>
      </c>
      <c r="V9" s="107">
        <v>0.8239406983633667</v>
      </c>
      <c r="W9" s="107">
        <v>0.1</v>
      </c>
      <c r="X9" s="107">
        <v>0.11633911154487991</v>
      </c>
    </row>
    <row r="10" spans="1:24" x14ac:dyDescent="0.25">
      <c r="A10" s="9" t="s">
        <v>291</v>
      </c>
      <c r="C10" s="19">
        <v>18</v>
      </c>
      <c r="D10" s="19" t="s">
        <v>44</v>
      </c>
      <c r="E10" s="9" t="s">
        <v>269</v>
      </c>
      <c r="G10" s="104"/>
      <c r="H10" s="19">
        <v>0.36499999999999999</v>
      </c>
      <c r="I10" s="105">
        <v>5715.4783240000006</v>
      </c>
      <c r="J10" s="105">
        <v>0.64640107713187067</v>
      </c>
      <c r="K10" s="19">
        <v>1.01</v>
      </c>
      <c r="L10" s="105">
        <v>96.736183080028013</v>
      </c>
      <c r="M10" s="105">
        <v>15.252986430809738</v>
      </c>
      <c r="N10" s="106">
        <v>218.70099505432682</v>
      </c>
      <c r="O10" s="105">
        <v>20.249759642831108</v>
      </c>
      <c r="P10" s="105">
        <v>5.5230617853599622</v>
      </c>
      <c r="Q10" s="105">
        <v>3.9463745511462718</v>
      </c>
      <c r="R10" s="105">
        <v>1.0545316116262791</v>
      </c>
      <c r="S10" s="105">
        <v>6.2420043773142683E-2</v>
      </c>
      <c r="T10" s="107">
        <v>1.8247962214005337E-2</v>
      </c>
      <c r="U10" s="107">
        <v>1.618834777133334E-2</v>
      </c>
      <c r="V10" s="107">
        <v>0.5293970089926926</v>
      </c>
      <c r="W10" s="107">
        <v>0.69342391780933321</v>
      </c>
      <c r="X10" s="107">
        <v>0.12699239112388072</v>
      </c>
    </row>
    <row r="11" spans="1:24" x14ac:dyDescent="0.25">
      <c r="A11" s="9" t="s">
        <v>290</v>
      </c>
      <c r="C11" s="19">
        <v>38</v>
      </c>
      <c r="D11" s="19" t="s">
        <v>37</v>
      </c>
      <c r="E11" s="9" t="s">
        <v>269</v>
      </c>
      <c r="G11" s="104"/>
      <c r="H11" s="19">
        <v>0.42899999999999999</v>
      </c>
      <c r="I11" s="105">
        <v>6235.397516</v>
      </c>
      <c r="J11" s="105">
        <v>0.70520216195430896</v>
      </c>
      <c r="K11" s="19">
        <v>1.012</v>
      </c>
      <c r="L11" s="105">
        <v>126.25254526670901</v>
      </c>
      <c r="M11" s="105">
        <v>11.255110945781059</v>
      </c>
      <c r="N11" s="106">
        <v>257.78696859144083</v>
      </c>
      <c r="O11" s="105">
        <v>22.945356355416706</v>
      </c>
      <c r="P11" s="105">
        <v>5.2351866242919005</v>
      </c>
      <c r="Q11" s="105">
        <v>5.1977239387082914</v>
      </c>
      <c r="R11" s="105">
        <v>2.5240715906691231</v>
      </c>
      <c r="S11" s="105">
        <v>0.11502339898010389</v>
      </c>
      <c r="T11" s="107">
        <v>0.01</v>
      </c>
      <c r="U11" s="107">
        <v>7.1749758881354292E-2</v>
      </c>
      <c r="V11" s="107">
        <v>0.51604508326120468</v>
      </c>
      <c r="W11" s="107">
        <v>0.57078915405068731</v>
      </c>
      <c r="X11" s="107">
        <v>0.78418691964899945</v>
      </c>
    </row>
    <row r="12" spans="1:24" x14ac:dyDescent="0.25">
      <c r="A12" s="9" t="s">
        <v>289</v>
      </c>
      <c r="C12" s="19">
        <v>20</v>
      </c>
      <c r="D12" s="19" t="s">
        <v>44</v>
      </c>
      <c r="E12" s="9" t="s">
        <v>269</v>
      </c>
      <c r="G12" s="104"/>
      <c r="H12" s="19" t="s">
        <v>13</v>
      </c>
      <c r="I12" s="105">
        <v>14976.861655999997</v>
      </c>
      <c r="J12" s="105">
        <v>1.6938318995702326</v>
      </c>
      <c r="K12" s="19">
        <v>1.0169999999999999</v>
      </c>
      <c r="L12" s="105">
        <v>200.80644108127362</v>
      </c>
      <c r="M12" s="105">
        <v>26.205534061532777</v>
      </c>
      <c r="N12" s="106">
        <v>288.33232097234679</v>
      </c>
      <c r="O12" s="105">
        <v>30.659363878286708</v>
      </c>
      <c r="P12" s="105">
        <v>4.9718944235008413</v>
      </c>
      <c r="Q12" s="105">
        <v>2.2263601198767917</v>
      </c>
      <c r="R12" s="105">
        <v>11.764826920540104</v>
      </c>
      <c r="S12" s="105">
        <v>7.0075370821842675E-2</v>
      </c>
      <c r="T12" s="107">
        <v>12.382676322871271</v>
      </c>
      <c r="U12" s="107">
        <v>5.5068629759419896E-2</v>
      </c>
      <c r="V12" s="107">
        <v>0.9179324335932546</v>
      </c>
      <c r="W12" s="107">
        <v>5.0957797486200898</v>
      </c>
      <c r="X12" s="107">
        <v>1.1399181099886855</v>
      </c>
    </row>
    <row r="13" spans="1:24" x14ac:dyDescent="0.25">
      <c r="A13" s="9" t="s">
        <v>288</v>
      </c>
      <c r="C13" s="19">
        <v>20</v>
      </c>
      <c r="D13" s="19" t="s">
        <v>44</v>
      </c>
      <c r="E13" s="9" t="s">
        <v>269</v>
      </c>
      <c r="G13" s="104"/>
      <c r="H13" s="19">
        <v>0.54100000000000004</v>
      </c>
      <c r="I13" s="105" t="s">
        <v>13</v>
      </c>
      <c r="J13" s="105" t="s">
        <v>13</v>
      </c>
      <c r="K13" s="19">
        <v>1.0149999999999999</v>
      </c>
      <c r="L13" s="105">
        <v>203.28015233209561</v>
      </c>
      <c r="M13" s="105">
        <v>17.697819569792639</v>
      </c>
      <c r="N13" s="106">
        <v>1363.3083926683469</v>
      </c>
      <c r="O13" s="105">
        <v>60.646736138635909</v>
      </c>
      <c r="P13" s="105">
        <v>9.9920077161107805</v>
      </c>
      <c r="Q13" s="105">
        <v>2.260989376757252</v>
      </c>
      <c r="R13" s="105">
        <v>9.2797514984414224</v>
      </c>
      <c r="S13" s="105">
        <v>0.14899245170922309</v>
      </c>
      <c r="T13" s="107">
        <v>15.234531839509931</v>
      </c>
      <c r="U13" s="107">
        <v>6.9238405738793904E-2</v>
      </c>
      <c r="V13" s="107">
        <v>1.5157098596894845</v>
      </c>
      <c r="W13" s="107">
        <v>4.7877276159196889</v>
      </c>
      <c r="X13" s="107">
        <v>0.85883837095057547</v>
      </c>
    </row>
    <row r="14" spans="1:24" x14ac:dyDescent="0.25">
      <c r="A14" s="9" t="s">
        <v>287</v>
      </c>
      <c r="C14" s="19">
        <v>70</v>
      </c>
      <c r="D14" s="19" t="s">
        <v>44</v>
      </c>
      <c r="E14" s="9" t="s">
        <v>269</v>
      </c>
      <c r="G14" s="104"/>
      <c r="H14" s="19">
        <v>0.27500000000000002</v>
      </c>
      <c r="I14" s="105">
        <v>6949.5687939999998</v>
      </c>
      <c r="J14" s="105">
        <v>0.78597249423207416</v>
      </c>
      <c r="K14" s="19">
        <v>1.008</v>
      </c>
      <c r="L14" s="105">
        <v>251.70000863520161</v>
      </c>
      <c r="M14" s="105">
        <v>9.386043167265397</v>
      </c>
      <c r="N14" s="106">
        <v>973.04729174428485</v>
      </c>
      <c r="O14" s="105">
        <v>17.498956875013128</v>
      </c>
      <c r="P14" s="105">
        <v>8.8556084699697006</v>
      </c>
      <c r="Q14" s="105">
        <v>1.5497006855733479</v>
      </c>
      <c r="R14" s="105">
        <v>10.358223526226825</v>
      </c>
      <c r="S14" s="105">
        <v>1.191921800093348E-2</v>
      </c>
      <c r="T14" s="107">
        <v>20.852771598971749</v>
      </c>
      <c r="U14" s="107">
        <v>9.0779611961351481E-2</v>
      </c>
      <c r="V14" s="107">
        <v>0.84790737130922456</v>
      </c>
      <c r="W14" s="107">
        <v>7.2288190401727892</v>
      </c>
      <c r="X14" s="107">
        <v>0.77398513937454139</v>
      </c>
    </row>
    <row r="15" spans="1:24" x14ac:dyDescent="0.25">
      <c r="A15" s="9" t="s">
        <v>286</v>
      </c>
      <c r="C15" s="19">
        <v>42</v>
      </c>
      <c r="D15" s="19" t="s">
        <v>37</v>
      </c>
      <c r="E15" s="9" t="s">
        <v>269</v>
      </c>
      <c r="G15" s="104"/>
      <c r="H15" s="19">
        <v>0.371</v>
      </c>
      <c r="I15" s="105">
        <v>7115.2527459999992</v>
      </c>
      <c r="J15" s="105">
        <v>0.80471078330694401</v>
      </c>
      <c r="K15" s="19">
        <v>1.012</v>
      </c>
      <c r="L15" s="105">
        <v>184.76305534149941</v>
      </c>
      <c r="M15" s="105">
        <v>16.320864597054179</v>
      </c>
      <c r="N15" s="106">
        <v>371.26924475354684</v>
      </c>
      <c r="O15" s="105">
        <v>35.036004876654509</v>
      </c>
      <c r="P15" s="105">
        <v>9.8174127598651424</v>
      </c>
      <c r="Q15" s="105">
        <v>1.058973421599432</v>
      </c>
      <c r="R15" s="105">
        <v>10.028883067354624</v>
      </c>
      <c r="S15" s="105">
        <v>0.33833057710328329</v>
      </c>
      <c r="T15" s="107">
        <v>0.28360661730570813</v>
      </c>
      <c r="U15" s="107">
        <v>3.9292318260627845E-2</v>
      </c>
      <c r="V15" s="107">
        <v>0.66851198713827265</v>
      </c>
      <c r="W15" s="107">
        <v>1.0723341735833471</v>
      </c>
      <c r="X15" s="107">
        <v>0.30204384653439753</v>
      </c>
    </row>
    <row r="16" spans="1:24" x14ac:dyDescent="0.25">
      <c r="A16" s="9" t="s">
        <v>285</v>
      </c>
      <c r="C16" s="19">
        <v>51</v>
      </c>
      <c r="D16" s="19" t="s">
        <v>44</v>
      </c>
      <c r="E16" s="9" t="s">
        <v>269</v>
      </c>
      <c r="G16" s="104"/>
      <c r="H16" s="19">
        <v>0.78900000000000003</v>
      </c>
      <c r="I16" s="105">
        <v>11423.139732</v>
      </c>
      <c r="J16" s="105">
        <v>1.2919180877629495</v>
      </c>
      <c r="K16" s="19">
        <v>1.014</v>
      </c>
      <c r="L16" s="105">
        <v>362.94018309939764</v>
      </c>
      <c r="M16" s="105">
        <v>29.728818203237974</v>
      </c>
      <c r="N16" s="106">
        <v>644.02204921135285</v>
      </c>
      <c r="O16" s="105">
        <v>53.61875332680831</v>
      </c>
      <c r="P16" s="105">
        <v>34.006028109528842</v>
      </c>
      <c r="Q16" s="105">
        <v>1.0819490962066918</v>
      </c>
      <c r="R16" s="105">
        <v>2.7955022765721433</v>
      </c>
      <c r="S16" s="105">
        <v>0.27342978300092924</v>
      </c>
      <c r="T16" s="107">
        <v>14.734102081442531</v>
      </c>
      <c r="U16" s="107">
        <v>0.1187431537243535</v>
      </c>
      <c r="V16" s="107">
        <v>1.3395728098509645</v>
      </c>
      <c r="W16" s="107">
        <v>7.0749945259974689</v>
      </c>
      <c r="X16" s="107">
        <v>4.1040142695107074</v>
      </c>
    </row>
    <row r="17" spans="1:24" x14ac:dyDescent="0.25">
      <c r="A17" s="9" t="s">
        <v>284</v>
      </c>
      <c r="C17" s="19">
        <v>24</v>
      </c>
      <c r="D17" s="19" t="s">
        <v>37</v>
      </c>
      <c r="E17" s="9" t="s">
        <v>269</v>
      </c>
      <c r="G17" s="104"/>
      <c r="H17" s="19">
        <v>0.56299999999999994</v>
      </c>
      <c r="I17" s="105">
        <v>6212.5381979999993</v>
      </c>
      <c r="J17" s="105">
        <v>0.7026168511648947</v>
      </c>
      <c r="K17" s="19">
        <v>1.0209999999999999</v>
      </c>
      <c r="L17" s="105">
        <v>140.54361639436601</v>
      </c>
      <c r="M17" s="105">
        <v>12.327762611443998</v>
      </c>
      <c r="N17" s="106">
        <v>273.35120407136884</v>
      </c>
      <c r="O17" s="105">
        <v>43.462495321083111</v>
      </c>
      <c r="P17" s="105">
        <v>5.0372450770251209</v>
      </c>
      <c r="Q17" s="105">
        <v>1.6749250522441299</v>
      </c>
      <c r="R17" s="105">
        <v>6.0948326497763627</v>
      </c>
      <c r="S17" s="105">
        <v>4.9072429948613279E-2</v>
      </c>
      <c r="T17" s="107">
        <v>14.54652587118405</v>
      </c>
      <c r="U17" s="107">
        <v>6.1264538404227901E-2</v>
      </c>
      <c r="V17" s="107">
        <v>0.8795447845293467</v>
      </c>
      <c r="W17" s="107">
        <v>2.9213898604018089</v>
      </c>
      <c r="X17" s="107">
        <v>2.4271212303115473</v>
      </c>
    </row>
    <row r="18" spans="1:24" x14ac:dyDescent="0.25">
      <c r="A18" s="9" t="s">
        <v>283</v>
      </c>
      <c r="C18" s="19">
        <v>55</v>
      </c>
      <c r="D18" s="19" t="s">
        <v>44</v>
      </c>
      <c r="E18" s="9" t="s">
        <v>269</v>
      </c>
      <c r="G18" s="104"/>
      <c r="H18" s="19">
        <v>0.71799999999999997</v>
      </c>
      <c r="I18" s="105">
        <v>13834.184403999998</v>
      </c>
      <c r="J18" s="105">
        <v>1.5645990052024425</v>
      </c>
      <c r="K18" s="19">
        <v>1.0189999999999999</v>
      </c>
      <c r="L18" s="105">
        <v>588.06399443727366</v>
      </c>
      <c r="M18" s="105">
        <v>40.412183650415173</v>
      </c>
      <c r="N18" s="106">
        <v>644.99654064780884</v>
      </c>
      <c r="O18" s="105">
        <v>94.533152497675104</v>
      </c>
      <c r="P18" s="105">
        <v>17.43181704338782</v>
      </c>
      <c r="Q18" s="105">
        <v>6.9921456594789717</v>
      </c>
      <c r="R18" s="105">
        <v>6.0062180017996427</v>
      </c>
      <c r="S18" s="105">
        <v>8.0257678352843281E-2</v>
      </c>
      <c r="T18" s="107">
        <v>85.194075373604946</v>
      </c>
      <c r="U18" s="107">
        <v>0.61496352372906604</v>
      </c>
      <c r="V18" s="107">
        <v>1.5885812909894346</v>
      </c>
      <c r="W18" s="107">
        <v>52.168777828503686</v>
      </c>
      <c r="X18" s="107">
        <v>10.565420166730789</v>
      </c>
    </row>
    <row r="19" spans="1:24" x14ac:dyDescent="0.25">
      <c r="A19" s="9" t="s">
        <v>282</v>
      </c>
      <c r="C19" s="19">
        <v>30</v>
      </c>
      <c r="D19" s="19" t="s">
        <v>37</v>
      </c>
      <c r="E19" s="9" t="s">
        <v>269</v>
      </c>
      <c r="G19" s="104"/>
      <c r="H19" s="19">
        <v>0.63700000000000001</v>
      </c>
      <c r="I19" s="105">
        <v>12594.385118</v>
      </c>
      <c r="J19" s="105">
        <v>1.4243819405111966</v>
      </c>
      <c r="K19" s="19">
        <v>1.018</v>
      </c>
      <c r="L19" s="105">
        <v>434.85903469343964</v>
      </c>
      <c r="M19" s="105">
        <v>27.949559628587775</v>
      </c>
      <c r="N19" s="106">
        <v>384.68741391052481</v>
      </c>
      <c r="O19" s="105">
        <v>135.83225566940149</v>
      </c>
      <c r="P19" s="105">
        <v>9.8904530783523619</v>
      </c>
      <c r="Q19" s="105">
        <v>3.495277993386392</v>
      </c>
      <c r="R19" s="105">
        <v>2.5685061851188227</v>
      </c>
      <c r="S19" s="105">
        <v>0.22323145465077129</v>
      </c>
      <c r="T19" s="107">
        <v>0.71834421462140818</v>
      </c>
      <c r="U19" s="107">
        <v>4.003807043437986E-2</v>
      </c>
      <c r="V19" s="107">
        <v>1.0562134726489867</v>
      </c>
      <c r="W19" s="107">
        <v>1.0799563850541414</v>
      </c>
      <c r="X19" s="107">
        <v>0.65197194173796946</v>
      </c>
    </row>
    <row r="20" spans="1:24" x14ac:dyDescent="0.25">
      <c r="A20" s="9" t="s">
        <v>281</v>
      </c>
      <c r="C20" s="19">
        <v>60</v>
      </c>
      <c r="D20" s="19" t="s">
        <v>37</v>
      </c>
      <c r="E20" s="9" t="s">
        <v>269</v>
      </c>
      <c r="G20" s="104"/>
      <c r="H20" s="19">
        <v>0.57099999999999995</v>
      </c>
      <c r="I20" s="105" t="s">
        <v>13</v>
      </c>
      <c r="J20" s="105" t="s">
        <v>13</v>
      </c>
      <c r="K20" s="19">
        <v>1.0129999999999999</v>
      </c>
      <c r="L20" s="105">
        <v>269.75429440991559</v>
      </c>
      <c r="M20" s="105">
        <v>31.034412187396377</v>
      </c>
      <c r="N20" s="106">
        <v>1151.0706720959749</v>
      </c>
      <c r="O20" s="105">
        <v>32.325689597682505</v>
      </c>
      <c r="P20" s="105">
        <v>13.342077048983301</v>
      </c>
      <c r="Q20" s="105">
        <v>2.115039796896212</v>
      </c>
      <c r="R20" s="105">
        <v>2.3143156872095232</v>
      </c>
      <c r="S20" s="105">
        <v>0.20788691151687327</v>
      </c>
      <c r="T20" s="107">
        <v>0.48980398615092413</v>
      </c>
      <c r="U20" s="107">
        <v>5.1843362352727698E-2</v>
      </c>
      <c r="V20" s="107">
        <v>1.0885376387883947</v>
      </c>
      <c r="W20" s="107">
        <v>11.834254942520271</v>
      </c>
      <c r="X20" s="107">
        <v>1.5294309109202755</v>
      </c>
    </row>
    <row r="21" spans="1:24" x14ac:dyDescent="0.25">
      <c r="A21" s="9" t="s">
        <v>280</v>
      </c>
      <c r="C21" s="19">
        <v>54</v>
      </c>
      <c r="D21" s="19" t="s">
        <v>44</v>
      </c>
      <c r="E21" s="9" t="s">
        <v>269</v>
      </c>
      <c r="G21" s="104"/>
      <c r="H21" s="19">
        <v>0.40600000000000003</v>
      </c>
      <c r="I21" s="105">
        <v>6486.7858699999997</v>
      </c>
      <c r="J21" s="105">
        <v>0.73363332617054966</v>
      </c>
      <c r="K21" s="19">
        <v>1.018</v>
      </c>
      <c r="L21" s="105">
        <v>191.82950771458721</v>
      </c>
      <c r="M21" s="105">
        <v>14.324041637243459</v>
      </c>
      <c r="N21" s="106">
        <v>350.64555507222281</v>
      </c>
      <c r="O21" s="105">
        <v>40.869868071964113</v>
      </c>
      <c r="P21" s="105">
        <v>8.2852087225227002</v>
      </c>
      <c r="Q21" s="105">
        <v>7.4859505776330915</v>
      </c>
      <c r="R21" s="105">
        <v>3.081642649433523</v>
      </c>
      <c r="S21" s="105">
        <v>0.20765764889695729</v>
      </c>
      <c r="T21" s="107">
        <v>0.18280033045300192</v>
      </c>
      <c r="U21" s="107">
        <v>9.4502052131063205E-3</v>
      </c>
      <c r="V21" s="107">
        <v>0.81329441067982067</v>
      </c>
      <c r="W21" s="107">
        <v>1.4165022471559794</v>
      </c>
      <c r="X21" s="107">
        <v>0.62520666572922345</v>
      </c>
    </row>
    <row r="22" spans="1:24" x14ac:dyDescent="0.25">
      <c r="A22" s="9" t="s">
        <v>279</v>
      </c>
      <c r="C22" s="19">
        <v>46</v>
      </c>
      <c r="D22" s="19" t="s">
        <v>44</v>
      </c>
      <c r="E22" s="9" t="s">
        <v>269</v>
      </c>
      <c r="G22" s="104"/>
      <c r="H22" s="19">
        <v>0.72899999999999998</v>
      </c>
      <c r="I22" s="105">
        <v>14542.638848000001</v>
      </c>
      <c r="J22" s="105">
        <v>1.6447227830807509</v>
      </c>
      <c r="K22" s="19">
        <v>1.004</v>
      </c>
      <c r="L22" s="105">
        <v>532.23430010050959</v>
      </c>
      <c r="M22" s="105">
        <v>20.465256696323376</v>
      </c>
      <c r="N22" s="106">
        <v>304.38911273174284</v>
      </c>
      <c r="O22" s="105">
        <v>113.09043129212191</v>
      </c>
      <c r="P22" s="105">
        <v>9.6222714017106021</v>
      </c>
      <c r="Q22" s="105">
        <v>1.057167405071934</v>
      </c>
      <c r="R22" s="105">
        <v>4.3360674317963035</v>
      </c>
      <c r="S22" s="105">
        <v>0.32371779808893725</v>
      </c>
      <c r="T22" s="107">
        <v>0.14109480585650394</v>
      </c>
      <c r="U22" s="107">
        <v>0.1013641549213201</v>
      </c>
      <c r="V22" s="107">
        <v>1.2417339587692946</v>
      </c>
      <c r="W22" s="107">
        <v>1.0816324541484372</v>
      </c>
      <c r="X22" s="107">
        <v>0.85884351668167147</v>
      </c>
    </row>
    <row r="23" spans="1:24" x14ac:dyDescent="0.25">
      <c r="A23" s="9" t="s">
        <v>277</v>
      </c>
      <c r="C23" s="19">
        <v>34</v>
      </c>
      <c r="D23" s="19" t="s">
        <v>44</v>
      </c>
      <c r="E23" s="9" t="s">
        <v>269</v>
      </c>
      <c r="G23" s="104"/>
      <c r="H23" s="19">
        <v>0.59799999999999998</v>
      </c>
      <c r="I23" s="105">
        <v>7880.8434579999994</v>
      </c>
      <c r="J23" s="105">
        <v>0.89129647794616584</v>
      </c>
      <c r="K23" s="19">
        <v>1.02</v>
      </c>
      <c r="L23" s="105">
        <v>200.4992420354516</v>
      </c>
      <c r="M23" s="105">
        <v>12.441566347582738</v>
      </c>
      <c r="N23" s="106">
        <v>731.05465441568685</v>
      </c>
      <c r="O23" s="105">
        <v>56.426272520809505</v>
      </c>
      <c r="P23" s="105">
        <v>6.069407033496141</v>
      </c>
      <c r="Q23" s="105">
        <v>0.55315677894091986</v>
      </c>
      <c r="R23" s="105">
        <v>1.9314300236968129</v>
      </c>
      <c r="S23" s="105">
        <v>5.879219328924188E-2</v>
      </c>
      <c r="T23" s="107">
        <v>6.7574262449511133E-2</v>
      </c>
      <c r="U23" s="107">
        <v>2.3532655329462519E-2</v>
      </c>
      <c r="V23" s="107">
        <v>0.72294952855935457</v>
      </c>
      <c r="W23" s="107">
        <v>2.9206364062099692</v>
      </c>
      <c r="X23" s="107">
        <v>0.55320903621755357</v>
      </c>
    </row>
    <row r="24" spans="1:24" x14ac:dyDescent="0.25">
      <c r="A24" s="9" t="s">
        <v>276</v>
      </c>
      <c r="C24" s="19">
        <v>22</v>
      </c>
      <c r="D24" s="19" t="s">
        <v>37</v>
      </c>
      <c r="E24" s="9" t="s">
        <v>269</v>
      </c>
      <c r="G24" s="104"/>
      <c r="H24" s="19">
        <v>1.0189999999999999</v>
      </c>
      <c r="I24" s="105">
        <v>15313.946394000001</v>
      </c>
      <c r="J24" s="105">
        <v>1.7319550321194299</v>
      </c>
      <c r="K24" s="19">
        <v>1.0269999999999999</v>
      </c>
      <c r="L24" s="105">
        <v>303.85124990218162</v>
      </c>
      <c r="M24" s="105">
        <v>34.982663216074975</v>
      </c>
      <c r="N24" s="106">
        <v>876.24684671623481</v>
      </c>
      <c r="O24" s="105">
        <v>253.42474063386391</v>
      </c>
      <c r="P24" s="105">
        <v>10.3023272960305</v>
      </c>
      <c r="Q24" s="105">
        <v>5.654432615284712</v>
      </c>
      <c r="R24" s="105">
        <v>6.8667131102554224</v>
      </c>
      <c r="S24" s="105">
        <v>0.55261425059731728</v>
      </c>
      <c r="T24" s="107">
        <v>0.10542912421942874</v>
      </c>
      <c r="U24" s="107">
        <v>0.1462536490374019</v>
      </c>
      <c r="V24" s="107">
        <v>0.97197924585635864</v>
      </c>
      <c r="W24" s="107">
        <v>0.93457701890745526</v>
      </c>
      <c r="X24" s="107">
        <v>0.30384965290355548</v>
      </c>
    </row>
    <row r="25" spans="1:24" x14ac:dyDescent="0.25">
      <c r="A25" s="9" t="s">
        <v>275</v>
      </c>
      <c r="C25" s="19">
        <v>35</v>
      </c>
      <c r="D25" s="19" t="s">
        <v>37</v>
      </c>
      <c r="E25" s="9" t="s">
        <v>269</v>
      </c>
      <c r="G25" s="104"/>
      <c r="H25" s="19">
        <v>0.246</v>
      </c>
      <c r="I25" s="105">
        <v>4287.1357680000001</v>
      </c>
      <c r="J25" s="105">
        <v>0.48486041257634022</v>
      </c>
      <c r="K25" s="19">
        <v>1.0069999999999999</v>
      </c>
      <c r="L25" s="105">
        <v>108.68372786358762</v>
      </c>
      <c r="M25" s="105">
        <v>6.4825874079163572</v>
      </c>
      <c r="N25" s="106">
        <v>411.72205881140883</v>
      </c>
      <c r="O25" s="105">
        <v>15.354208408696827</v>
      </c>
      <c r="P25" s="105">
        <v>4.7097390267354813</v>
      </c>
      <c r="Q25" s="105">
        <v>2.6379931960671121</v>
      </c>
      <c r="R25" s="105">
        <v>5.1980219016243021</v>
      </c>
      <c r="S25" s="105">
        <v>6.9242557169196681E-2</v>
      </c>
      <c r="T25" s="107">
        <v>5.0152311568317939E-2</v>
      </c>
      <c r="U25" s="107">
        <v>2.9289943940910938E-2</v>
      </c>
      <c r="V25" s="107">
        <v>0.25632182789543662</v>
      </c>
      <c r="W25" s="107">
        <v>0.92569215344929523</v>
      </c>
      <c r="X25" s="107">
        <v>0.25034763043435748</v>
      </c>
    </row>
    <row r="26" spans="1:24" x14ac:dyDescent="0.25">
      <c r="A26" s="9" t="s">
        <v>274</v>
      </c>
      <c r="C26" s="19">
        <v>27</v>
      </c>
      <c r="D26" s="19" t="s">
        <v>37</v>
      </c>
      <c r="E26" s="9" t="s">
        <v>269</v>
      </c>
      <c r="G26" s="104"/>
      <c r="H26" s="19">
        <v>0.77800000000000002</v>
      </c>
      <c r="I26" s="105">
        <v>12245.866711999999</v>
      </c>
      <c r="J26" s="105">
        <v>1.3849656991630852</v>
      </c>
      <c r="K26" s="19">
        <v>1.022</v>
      </c>
      <c r="L26" s="105">
        <v>499.9041158844916</v>
      </c>
      <c r="M26" s="105">
        <v>38.58644954864458</v>
      </c>
      <c r="N26" s="106">
        <v>321.55714747425884</v>
      </c>
      <c r="O26" s="105">
        <v>138.6516899286305</v>
      </c>
      <c r="P26" s="105">
        <v>7.9318300099926411</v>
      </c>
      <c r="Q26" s="105">
        <v>2.1069377313679118</v>
      </c>
      <c r="R26" s="105">
        <v>3.2913872988825634</v>
      </c>
      <c r="S26" s="105">
        <v>0.2527935934181153</v>
      </c>
      <c r="T26" s="107">
        <v>5.1940035665593146E-2</v>
      </c>
      <c r="U26" s="107">
        <v>5.3775603047418706E-2</v>
      </c>
      <c r="V26" s="107">
        <v>1.1846038144887105</v>
      </c>
      <c r="W26" s="107">
        <v>0.63932730834444518</v>
      </c>
      <c r="X26" s="107">
        <v>0.51194986960775946</v>
      </c>
    </row>
    <row r="27" spans="1:24" x14ac:dyDescent="0.25">
      <c r="A27" s="9" t="s">
        <v>273</v>
      </c>
      <c r="C27" s="19">
        <v>60</v>
      </c>
      <c r="D27" s="19" t="s">
        <v>37</v>
      </c>
      <c r="E27" s="9" t="s">
        <v>269</v>
      </c>
      <c r="G27" s="104"/>
      <c r="H27" s="19">
        <v>0.36499999999999999</v>
      </c>
      <c r="I27" s="105">
        <v>6561.0566039999994</v>
      </c>
      <c r="J27" s="105">
        <v>0.74203309251300609</v>
      </c>
      <c r="K27" s="19">
        <v>1.0129999999999999</v>
      </c>
      <c r="L27" s="105">
        <v>95.033316605418605</v>
      </c>
      <c r="M27" s="105">
        <v>29.430580859444376</v>
      </c>
      <c r="N27" s="106">
        <v>492.87646483382889</v>
      </c>
      <c r="O27" s="105">
        <v>28.708135409775309</v>
      </c>
      <c r="P27" s="105">
        <v>8.5602659932938412</v>
      </c>
      <c r="Q27" s="105">
        <v>2.1263177408529921</v>
      </c>
      <c r="R27" s="105">
        <v>1.857354617019455</v>
      </c>
      <c r="S27" s="105">
        <v>0.7310924768971433</v>
      </c>
      <c r="T27" s="107">
        <v>4.3601773153703935E-2</v>
      </c>
      <c r="U27" s="107">
        <v>3.0539027305784623E-2</v>
      </c>
      <c r="V27" s="107">
        <v>0.4249674131722706</v>
      </c>
      <c r="W27" s="107">
        <v>1.0679327830094512</v>
      </c>
      <c r="X27" s="107">
        <v>8.6649303441301118E-2</v>
      </c>
    </row>
    <row r="28" spans="1:24" x14ac:dyDescent="0.25">
      <c r="A28" s="9" t="s">
        <v>272</v>
      </c>
      <c r="C28" s="19">
        <v>24</v>
      </c>
      <c r="D28" s="19" t="s">
        <v>44</v>
      </c>
      <c r="E28" s="9" t="s">
        <v>269</v>
      </c>
      <c r="G28" s="104"/>
      <c r="H28" s="19">
        <v>0.45600000000000002</v>
      </c>
      <c r="I28" s="105">
        <v>4487.1046880000004</v>
      </c>
      <c r="J28" s="105">
        <v>0.50747621443112423</v>
      </c>
      <c r="K28" s="19">
        <v>1.01</v>
      </c>
      <c r="L28" s="105">
        <v>164.45068649228062</v>
      </c>
      <c r="M28" s="105">
        <v>10.293278336192879</v>
      </c>
      <c r="N28" s="106">
        <v>182.3285348348748</v>
      </c>
      <c r="O28" s="105">
        <v>30.587286218621305</v>
      </c>
      <c r="P28" s="105">
        <v>5.5603818486345009</v>
      </c>
      <c r="Q28" s="105">
        <v>1.1612180180003939</v>
      </c>
      <c r="R28" s="105">
        <v>6.7665501271756021</v>
      </c>
      <c r="S28" s="105">
        <v>2.7140798677273675E-2</v>
      </c>
      <c r="T28" s="107">
        <v>17.23560799690819</v>
      </c>
      <c r="U28" s="107">
        <v>2.3513819571661862E-2</v>
      </c>
      <c r="V28" s="107">
        <v>1.0602646692992566</v>
      </c>
      <c r="W28" s="107">
        <v>3.1950734838848494</v>
      </c>
      <c r="X28" s="107">
        <v>1.6753837312845317</v>
      </c>
    </row>
    <row r="29" spans="1:24" x14ac:dyDescent="0.25">
      <c r="A29" s="9" t="s">
        <v>271</v>
      </c>
      <c r="C29" s="19">
        <v>69</v>
      </c>
      <c r="D29" s="19" t="s">
        <v>37</v>
      </c>
      <c r="E29" s="9" t="s">
        <v>269</v>
      </c>
      <c r="G29" s="104"/>
      <c r="H29" s="19">
        <v>0.14699999999999999</v>
      </c>
      <c r="I29" s="105">
        <v>2201.750184</v>
      </c>
      <c r="J29" s="105">
        <v>0.24901042569554399</v>
      </c>
      <c r="K29" s="19">
        <v>1.004</v>
      </c>
      <c r="L29" s="105">
        <v>32.207464260198421</v>
      </c>
      <c r="M29" s="105">
        <v>3.8181892394260175</v>
      </c>
      <c r="N29" s="106">
        <v>159.98229526608642</v>
      </c>
      <c r="O29" s="105">
        <v>17.403321667002167</v>
      </c>
      <c r="P29" s="105">
        <v>8.3466928282501023</v>
      </c>
      <c r="Q29" s="105">
        <v>0.43714315658652592</v>
      </c>
      <c r="R29" s="105">
        <v>1.4418126216499407</v>
      </c>
      <c r="S29" s="105">
        <v>1.5085030127876878E-2</v>
      </c>
      <c r="T29" s="107">
        <v>15.64428662756079</v>
      </c>
      <c r="U29" s="107">
        <v>1.18692827511017E-2</v>
      </c>
      <c r="V29" s="107">
        <v>1.8165305748742344</v>
      </c>
      <c r="W29" s="107">
        <v>2.9807240902330689</v>
      </c>
      <c r="X29" s="107">
        <v>3.6755140264766477</v>
      </c>
    </row>
    <row r="30" spans="1:24" x14ac:dyDescent="0.25">
      <c r="A30" s="9" t="s">
        <v>270</v>
      </c>
      <c r="C30" s="19">
        <v>60</v>
      </c>
      <c r="D30" s="19" t="s">
        <v>37</v>
      </c>
      <c r="E30" s="9" t="s">
        <v>269</v>
      </c>
      <c r="G30" s="104"/>
      <c r="H30" s="19">
        <v>0.31900000000000001</v>
      </c>
      <c r="I30" s="105">
        <v>3527.2538719999998</v>
      </c>
      <c r="J30" s="105">
        <v>0.39892036552816101</v>
      </c>
      <c r="K30" s="19">
        <v>1.0069999999999999</v>
      </c>
      <c r="L30" s="105">
        <v>64.197031828248825</v>
      </c>
      <c r="M30" s="105">
        <v>6.2093907740641576</v>
      </c>
      <c r="N30" s="106">
        <v>574.80892149368481</v>
      </c>
      <c r="O30" s="105">
        <v>16.492501850854325</v>
      </c>
      <c r="P30" s="105">
        <v>6.0607997888834406</v>
      </c>
      <c r="Q30" s="105">
        <v>0.60387861810768995</v>
      </c>
      <c r="R30" s="105">
        <v>5.4863234991466827</v>
      </c>
      <c r="S30" s="105">
        <v>9.1041757678599483E-2</v>
      </c>
      <c r="T30" s="107">
        <v>18.429439210001931</v>
      </c>
      <c r="U30" s="107">
        <v>9.7579958165167693E-2</v>
      </c>
      <c r="V30" s="107">
        <v>1.5470597432661863</v>
      </c>
      <c r="W30" s="107">
        <v>2.1196410307371494</v>
      </c>
      <c r="X30" s="107">
        <v>0.7418359582144175</v>
      </c>
    </row>
    <row r="31" spans="1:24" x14ac:dyDescent="0.25">
      <c r="A31" s="9" t="s">
        <v>427</v>
      </c>
      <c r="C31" s="19" t="s">
        <v>471</v>
      </c>
      <c r="D31" s="19" t="s">
        <v>37</v>
      </c>
      <c r="E31" s="9" t="s">
        <v>162</v>
      </c>
      <c r="G31" s="104"/>
      <c r="H31" s="19">
        <v>0.45900000000000002</v>
      </c>
      <c r="I31" s="105">
        <v>9253.9061399999991</v>
      </c>
      <c r="J31" s="105">
        <v>1.0465851775616375</v>
      </c>
      <c r="K31" s="19">
        <v>1.012</v>
      </c>
      <c r="L31" s="105">
        <v>242.29108638886407</v>
      </c>
      <c r="M31" s="105">
        <v>10.887756767830174</v>
      </c>
      <c r="N31" s="106">
        <v>255.74341277138561</v>
      </c>
      <c r="O31" s="105">
        <v>11.037612089856568</v>
      </c>
      <c r="P31" s="105">
        <v>10.384089179725045</v>
      </c>
      <c r="Q31" s="105">
        <v>3.1553827953023976</v>
      </c>
      <c r="R31" s="105">
        <v>4.1933438717212717</v>
      </c>
      <c r="S31" s="105">
        <v>9.4428411275200796E-2</v>
      </c>
      <c r="T31" s="107">
        <v>8.5066461767325796E-2</v>
      </c>
      <c r="U31" s="107">
        <v>0.11569701437609159</v>
      </c>
      <c r="V31" s="107">
        <v>5.9541147437081277</v>
      </c>
      <c r="W31" s="107">
        <v>7.4429324732530677</v>
      </c>
      <c r="X31" s="107">
        <v>0.56518454627442782</v>
      </c>
    </row>
    <row r="32" spans="1:24" x14ac:dyDescent="0.25">
      <c r="A32" s="9" t="s">
        <v>425</v>
      </c>
      <c r="C32" s="19">
        <v>35</v>
      </c>
      <c r="D32" s="19" t="s">
        <v>37</v>
      </c>
      <c r="E32" s="9" t="s">
        <v>162</v>
      </c>
      <c r="G32" s="104"/>
      <c r="H32" s="19">
        <v>0.90900000000000003</v>
      </c>
      <c r="I32" s="105">
        <v>15313.729436000001</v>
      </c>
      <c r="J32" s="105">
        <v>1.7319304949106538</v>
      </c>
      <c r="K32" s="19">
        <v>1.0229999999999999</v>
      </c>
      <c r="L32" s="105">
        <v>463.7873732793571</v>
      </c>
      <c r="M32" s="105">
        <v>25.158458417082375</v>
      </c>
      <c r="N32" s="106">
        <v>274.95395026827362</v>
      </c>
      <c r="O32" s="105">
        <v>293.13132716659345</v>
      </c>
      <c r="P32" s="105">
        <v>19.219484390971346</v>
      </c>
      <c r="Q32" s="105">
        <v>3.6589313791009577</v>
      </c>
      <c r="R32" s="105">
        <v>2.9599989263386517</v>
      </c>
      <c r="S32" s="105">
        <v>0.30860229082874879</v>
      </c>
      <c r="T32" s="107">
        <v>0.11633804201822262</v>
      </c>
      <c r="U32" s="107">
        <v>0.1101954500495376</v>
      </c>
      <c r="V32" s="107">
        <v>4.6530870772207171</v>
      </c>
      <c r="W32" s="107">
        <v>14.937666007114368</v>
      </c>
      <c r="X32" s="107">
        <v>1.1687458127554038</v>
      </c>
    </row>
    <row r="33" spans="1:24" x14ac:dyDescent="0.25">
      <c r="A33" s="9" t="s">
        <v>424</v>
      </c>
      <c r="C33" s="19">
        <v>48</v>
      </c>
      <c r="D33" s="19" t="s">
        <v>37</v>
      </c>
      <c r="E33" s="9" t="s">
        <v>162</v>
      </c>
      <c r="G33" s="104"/>
      <c r="H33" s="19">
        <v>0.624</v>
      </c>
      <c r="I33" s="105">
        <v>20413.642060000002</v>
      </c>
      <c r="J33" s="105">
        <v>2.308713193847546</v>
      </c>
      <c r="K33" s="19">
        <v>1.0189999999999999</v>
      </c>
      <c r="L33" s="105">
        <v>501.9293507912721</v>
      </c>
      <c r="M33" s="105">
        <v>32.069166761692273</v>
      </c>
      <c r="N33" s="106">
        <v>365.83649370174265</v>
      </c>
      <c r="O33" s="105">
        <v>83.496567529398774</v>
      </c>
      <c r="P33" s="105">
        <v>15.216744848090144</v>
      </c>
      <c r="Q33" s="105">
        <v>6.3652305412404981</v>
      </c>
      <c r="R33" s="105">
        <v>1.9754997496038817</v>
      </c>
      <c r="S33" s="105">
        <v>0.29372724706582876</v>
      </c>
      <c r="T33" s="107">
        <v>7.1246121987268818E-2</v>
      </c>
      <c r="U33" s="107">
        <v>9.0139153747313988E-2</v>
      </c>
      <c r="V33" s="107">
        <v>4.3374488288038169</v>
      </c>
      <c r="W33" s="107">
        <v>18.840535892373868</v>
      </c>
      <c r="X33" s="107">
        <v>0.8883852513543018</v>
      </c>
    </row>
    <row r="34" spans="1:24" x14ac:dyDescent="0.25">
      <c r="A34" s="9" t="s">
        <v>423</v>
      </c>
      <c r="C34" s="19">
        <v>56</v>
      </c>
      <c r="D34" s="19" t="s">
        <v>37</v>
      </c>
      <c r="E34" s="9" t="s">
        <v>162</v>
      </c>
      <c r="G34" s="104"/>
      <c r="H34" s="19">
        <v>0.82399999999999995</v>
      </c>
      <c r="I34" s="105">
        <v>21811.060420000002</v>
      </c>
      <c r="J34" s="105">
        <v>2.466756437457589</v>
      </c>
      <c r="K34" s="19">
        <v>1.022</v>
      </c>
      <c r="L34" s="105">
        <v>300.29880005493214</v>
      </c>
      <c r="M34" s="105">
        <v>64.549240407140573</v>
      </c>
      <c r="N34" s="106">
        <v>2122.7543985126786</v>
      </c>
      <c r="O34" s="105">
        <v>296.19608702327048</v>
      </c>
      <c r="P34" s="105">
        <v>24.617088021334848</v>
      </c>
      <c r="Q34" s="105">
        <v>10.198256883810078</v>
      </c>
      <c r="R34" s="105">
        <v>3.7284438264440718</v>
      </c>
      <c r="S34" s="105">
        <v>0.37284258543181981</v>
      </c>
      <c r="T34" s="107">
        <v>0.16321875242965062</v>
      </c>
      <c r="U34" s="107">
        <v>9.6698373550061792E-2</v>
      </c>
      <c r="V34" s="107">
        <v>2.9477039686386775</v>
      </c>
      <c r="W34" s="107">
        <v>1.4882061901674883</v>
      </c>
      <c r="X34" s="107">
        <v>0.26839688891711577</v>
      </c>
    </row>
    <row r="35" spans="1:24" x14ac:dyDescent="0.25">
      <c r="A35" s="9" t="s">
        <v>422</v>
      </c>
      <c r="C35" s="19">
        <v>72</v>
      </c>
      <c r="D35" s="19" t="s">
        <v>44</v>
      </c>
      <c r="E35" s="9" t="s">
        <v>162</v>
      </c>
      <c r="G35" s="104"/>
      <c r="H35" s="19">
        <v>0.53600000000000003</v>
      </c>
      <c r="I35" s="105">
        <v>15659.817060000001</v>
      </c>
      <c r="J35" s="105">
        <v>1.771071823116942</v>
      </c>
      <c r="K35" s="19">
        <v>1.0169999999999999</v>
      </c>
      <c r="L35" s="105">
        <v>426.2549772130601</v>
      </c>
      <c r="M35" s="105">
        <v>30.205933793882771</v>
      </c>
      <c r="N35" s="106">
        <v>1118.8802707814884</v>
      </c>
      <c r="O35" s="105">
        <v>36.548951697830873</v>
      </c>
      <c r="P35" s="105">
        <v>13.967030524189646</v>
      </c>
      <c r="Q35" s="105">
        <v>6.5302193448941477</v>
      </c>
      <c r="R35" s="105">
        <v>6.9726423802149515</v>
      </c>
      <c r="S35" s="105">
        <v>0.19714787162490582</v>
      </c>
      <c r="T35" s="107">
        <v>8.9704367101368809E-2</v>
      </c>
      <c r="U35" s="107">
        <v>8.7154762214697187E-2</v>
      </c>
      <c r="V35" s="107">
        <v>2.3020056097595671</v>
      </c>
      <c r="W35" s="107">
        <v>0.26279261774854057</v>
      </c>
      <c r="X35" s="107">
        <v>0.41674808086326576</v>
      </c>
    </row>
    <row r="36" spans="1:24" x14ac:dyDescent="0.25">
      <c r="A36" s="9" t="s">
        <v>421</v>
      </c>
      <c r="C36" s="19">
        <v>42</v>
      </c>
      <c r="D36" s="19" t="s">
        <v>37</v>
      </c>
      <c r="E36" s="9" t="s">
        <v>162</v>
      </c>
      <c r="G36" s="104"/>
      <c r="H36" s="19">
        <v>0.76300000000000001</v>
      </c>
      <c r="I36" s="105">
        <v>14268.932631999998</v>
      </c>
      <c r="J36" s="105">
        <v>1.6137675448993436</v>
      </c>
      <c r="K36" s="19">
        <v>1.0189999999999999</v>
      </c>
      <c r="L36" s="105">
        <v>351.62288991889511</v>
      </c>
      <c r="M36" s="105">
        <v>33.17059757212337</v>
      </c>
      <c r="N36" s="106">
        <v>790.25132223831963</v>
      </c>
      <c r="O36" s="105">
        <v>93.196264570742784</v>
      </c>
      <c r="P36" s="105">
        <v>9.4152284389211154</v>
      </c>
      <c r="Q36" s="105">
        <v>2.7590377746425174</v>
      </c>
      <c r="R36" s="105">
        <v>4.0947322141086415</v>
      </c>
      <c r="S36" s="105">
        <v>0.18919076216332179</v>
      </c>
      <c r="T36" s="107">
        <v>5.5660292045628605E-2</v>
      </c>
      <c r="U36" s="107">
        <v>7.3962679000827994E-2</v>
      </c>
      <c r="V36" s="107">
        <v>4.188866983287677</v>
      </c>
      <c r="W36" s="107">
        <v>1.0303939819464987</v>
      </c>
      <c r="X36" s="107">
        <v>0.98260070469437577</v>
      </c>
    </row>
    <row r="37" spans="1:24" x14ac:dyDescent="0.25">
      <c r="A37" s="9" t="s">
        <v>420</v>
      </c>
      <c r="C37" s="19">
        <v>35</v>
      </c>
      <c r="D37" s="19" t="s">
        <v>37</v>
      </c>
      <c r="E37" s="9" t="s">
        <v>162</v>
      </c>
      <c r="G37" s="104"/>
      <c r="H37" s="19">
        <v>0.51900000000000002</v>
      </c>
      <c r="I37" s="105">
        <v>9182.0787079999991</v>
      </c>
      <c r="J37" s="105">
        <v>1.0384617403302419</v>
      </c>
      <c r="K37" s="19">
        <v>1.012</v>
      </c>
      <c r="L37" s="105">
        <v>341.12627025087215</v>
      </c>
      <c r="M37" s="105">
        <v>10.899482452969576</v>
      </c>
      <c r="N37" s="106">
        <v>478.65101927311167</v>
      </c>
      <c r="O37" s="105">
        <v>59.853759513644071</v>
      </c>
      <c r="P37" s="105">
        <v>40.049892925037042</v>
      </c>
      <c r="Q37" s="105">
        <v>2.4898971909441077</v>
      </c>
      <c r="R37" s="105">
        <v>3.419833943248042</v>
      </c>
      <c r="S37" s="105">
        <v>0.20517403778896079</v>
      </c>
      <c r="T37" s="107">
        <v>8.6190101726557916E-2</v>
      </c>
      <c r="U37" s="107">
        <v>7.7216861101477005E-2</v>
      </c>
      <c r="V37" s="107">
        <v>6.6752229560250971</v>
      </c>
      <c r="W37" s="107">
        <v>0.90284677372159672</v>
      </c>
      <c r="X37" s="107">
        <v>0.8700020525112957</v>
      </c>
    </row>
    <row r="38" spans="1:24" x14ac:dyDescent="0.25">
      <c r="A38" s="9" t="s">
        <v>419</v>
      </c>
      <c r="C38" s="19">
        <v>30</v>
      </c>
      <c r="D38" s="19" t="s">
        <v>37</v>
      </c>
      <c r="E38" s="9" t="s">
        <v>162</v>
      </c>
      <c r="G38" s="104"/>
      <c r="H38" s="19">
        <v>0.28599999999999998</v>
      </c>
      <c r="I38" s="105">
        <v>5943.2095319999999</v>
      </c>
      <c r="J38" s="105">
        <v>0.67215669893689212</v>
      </c>
      <c r="K38" s="19">
        <v>1.008</v>
      </c>
      <c r="L38" s="105">
        <v>61.055095144163388</v>
      </c>
      <c r="M38" s="105">
        <v>6.5787363147038942</v>
      </c>
      <c r="N38" s="106">
        <v>282.83448292888966</v>
      </c>
      <c r="O38" s="105">
        <v>29.198255185501168</v>
      </c>
      <c r="P38" s="105">
        <v>6.5746950697041857</v>
      </c>
      <c r="Q38" s="105">
        <v>4.213265631207058</v>
      </c>
      <c r="R38" s="105">
        <v>0.81172299097409473</v>
      </c>
      <c r="S38" s="105">
        <v>6.1381655930861492E-2</v>
      </c>
      <c r="T38" s="107">
        <v>2.4612451395926008E-2</v>
      </c>
      <c r="U38" s="107">
        <v>7.3805910574756398E-2</v>
      </c>
      <c r="V38" s="107">
        <v>1.9674066429109871</v>
      </c>
      <c r="W38" s="107">
        <v>0.37862884204192654</v>
      </c>
      <c r="X38" s="107">
        <v>0.37606719340804884</v>
      </c>
    </row>
    <row r="39" spans="1:24" x14ac:dyDescent="0.25">
      <c r="A39" s="9" t="s">
        <v>418</v>
      </c>
      <c r="C39" s="19">
        <v>41</v>
      </c>
      <c r="D39" s="19" t="s">
        <v>44</v>
      </c>
      <c r="E39" s="9" t="s">
        <v>162</v>
      </c>
      <c r="G39" s="104"/>
      <c r="H39" s="19">
        <v>0.51700000000000002</v>
      </c>
      <c r="I39" s="105">
        <v>9391.0362359999999</v>
      </c>
      <c r="J39" s="105">
        <v>1.0620941230490839</v>
      </c>
      <c r="K39" s="19">
        <v>1.0149999999999999</v>
      </c>
      <c r="L39" s="105">
        <v>175.17953794716209</v>
      </c>
      <c r="M39" s="105">
        <v>17.482580465776575</v>
      </c>
      <c r="N39" s="106">
        <v>231.92190916485262</v>
      </c>
      <c r="O39" s="105">
        <v>15.062675677769867</v>
      </c>
      <c r="P39" s="105">
        <v>10.484631113741845</v>
      </c>
      <c r="Q39" s="105">
        <v>3.666627645162758</v>
      </c>
      <c r="R39" s="105">
        <v>2.3034038772214318</v>
      </c>
      <c r="S39" s="105">
        <v>6.9663034346911706E-2</v>
      </c>
      <c r="T39" s="107">
        <v>2.4847642692015511E-2</v>
      </c>
      <c r="U39" s="107">
        <v>3.1205706141825898E-2</v>
      </c>
      <c r="V39" s="107">
        <v>4.4614246063608176</v>
      </c>
      <c r="W39" s="107">
        <v>11.516471242281867</v>
      </c>
      <c r="X39" s="107">
        <v>0.19963386807608879</v>
      </c>
    </row>
    <row r="40" spans="1:24" x14ac:dyDescent="0.25">
      <c r="A40" s="9" t="s">
        <v>417</v>
      </c>
      <c r="C40" s="19">
        <v>36</v>
      </c>
      <c r="D40" s="19" t="s">
        <v>37</v>
      </c>
      <c r="E40" s="9" t="s">
        <v>162</v>
      </c>
      <c r="G40" s="104"/>
      <c r="H40" s="19">
        <v>0.47599999999999998</v>
      </c>
      <c r="I40" s="105">
        <v>6746.3974760000001</v>
      </c>
      <c r="J40" s="105">
        <v>0.76299451210133451</v>
      </c>
      <c r="K40" s="19">
        <v>1.01</v>
      </c>
      <c r="L40" s="105">
        <v>98.112340359022085</v>
      </c>
      <c r="M40" s="105">
        <v>7.5289280312580846</v>
      </c>
      <c r="N40" s="106">
        <v>381.92107692553759</v>
      </c>
      <c r="O40" s="105">
        <v>21.489003305351872</v>
      </c>
      <c r="P40" s="105">
        <v>10.757531350585046</v>
      </c>
      <c r="Q40" s="105">
        <v>4.2075893821126673</v>
      </c>
      <c r="R40" s="105">
        <v>3.4580020462868317</v>
      </c>
      <c r="S40" s="105">
        <v>0.3013031798530838</v>
      </c>
      <c r="T40" s="107">
        <v>1.8073824392630011E-2</v>
      </c>
      <c r="U40" s="107">
        <v>3.5691793998018494E-2</v>
      </c>
      <c r="V40" s="107">
        <v>3.3144381943227073</v>
      </c>
      <c r="W40" s="107">
        <v>2.2738588435617086</v>
      </c>
      <c r="X40" s="107">
        <v>0.1177934574145498</v>
      </c>
    </row>
    <row r="41" spans="1:24" x14ac:dyDescent="0.25">
      <c r="A41" s="9" t="s">
        <v>416</v>
      </c>
      <c r="C41" s="19">
        <v>40</v>
      </c>
      <c r="D41" s="19" t="s">
        <v>44</v>
      </c>
      <c r="E41" s="9" t="s">
        <v>162</v>
      </c>
      <c r="G41" s="104"/>
      <c r="H41" s="19">
        <v>0.52800000000000002</v>
      </c>
      <c r="I41" s="105">
        <v>10520.719171999999</v>
      </c>
      <c r="J41" s="105">
        <v>1.1898574046595791</v>
      </c>
      <c r="K41" s="19">
        <v>1.016</v>
      </c>
      <c r="L41" s="105">
        <v>303.84634404713313</v>
      </c>
      <c r="M41" s="105">
        <v>22.477000170415572</v>
      </c>
      <c r="N41" s="106">
        <v>477.69235784034061</v>
      </c>
      <c r="O41" s="105">
        <v>133.20190574106147</v>
      </c>
      <c r="P41" s="105">
        <v>10.457845035693145</v>
      </c>
      <c r="Q41" s="105">
        <v>10.103743703620076</v>
      </c>
      <c r="R41" s="105">
        <v>2.0651962539350817</v>
      </c>
      <c r="S41" s="105">
        <v>0.45979845644658573</v>
      </c>
      <c r="T41" s="107">
        <v>1.6259825772446009E-2</v>
      </c>
      <c r="U41" s="107">
        <v>6.99469041489586E-2</v>
      </c>
      <c r="V41" s="107">
        <v>4.5445240478814375</v>
      </c>
      <c r="W41" s="107">
        <v>2.0064553608027484</v>
      </c>
      <c r="X41" s="107">
        <v>0.5681121151768318</v>
      </c>
    </row>
    <row r="42" spans="1:24" x14ac:dyDescent="0.25">
      <c r="A42" s="9" t="s">
        <v>415</v>
      </c>
      <c r="C42" s="19">
        <v>35</v>
      </c>
      <c r="D42" s="19" t="s">
        <v>37</v>
      </c>
      <c r="E42" s="9" t="s">
        <v>162</v>
      </c>
      <c r="G42" s="104"/>
      <c r="H42" s="19">
        <v>0.65</v>
      </c>
      <c r="I42" s="105">
        <v>11369.617147999999</v>
      </c>
      <c r="J42" s="105">
        <v>1.2858648663198371</v>
      </c>
      <c r="K42" s="19">
        <v>1.0169999999999999</v>
      </c>
      <c r="L42" s="105">
        <v>176.43659374457511</v>
      </c>
      <c r="M42" s="105">
        <v>19.306844578464375</v>
      </c>
      <c r="N42" s="106">
        <v>245.16811737557762</v>
      </c>
      <c r="O42" s="105">
        <v>117.93311296327147</v>
      </c>
      <c r="P42" s="105">
        <v>10.227342698842046</v>
      </c>
      <c r="Q42" s="105">
        <v>5.3331010579132174</v>
      </c>
      <c r="R42" s="105">
        <v>1.6185623679675119</v>
      </c>
      <c r="S42" s="105">
        <v>0.2476337022340078</v>
      </c>
      <c r="T42" s="107">
        <v>0.01</v>
      </c>
      <c r="U42" s="107">
        <v>5.3745468304021909E-2</v>
      </c>
      <c r="V42" s="107">
        <v>4.1315993401747271</v>
      </c>
      <c r="W42" s="107">
        <v>0.58618017077014262</v>
      </c>
      <c r="X42" s="107">
        <v>0.31401224251379678</v>
      </c>
    </row>
    <row r="43" spans="1:24" x14ac:dyDescent="0.25">
      <c r="A43" s="9" t="s">
        <v>414</v>
      </c>
      <c r="C43" s="19">
        <v>59</v>
      </c>
      <c r="D43" s="19" t="s">
        <v>44</v>
      </c>
      <c r="E43" s="9" t="s">
        <v>162</v>
      </c>
      <c r="G43" s="104"/>
      <c r="H43" s="19">
        <v>0.67800000000000005</v>
      </c>
      <c r="I43" s="105" t="s">
        <v>13</v>
      </c>
      <c r="J43" s="105" t="s">
        <v>13</v>
      </c>
      <c r="K43" s="19">
        <v>1.022</v>
      </c>
      <c r="L43" s="105" t="s">
        <v>13</v>
      </c>
      <c r="M43" s="105">
        <v>38.172231659834978</v>
      </c>
      <c r="N43" s="106">
        <v>1330.1837967771687</v>
      </c>
      <c r="O43" s="105">
        <v>312.24800392788046</v>
      </c>
      <c r="P43" s="105">
        <v>27.472078583710147</v>
      </c>
      <c r="Q43" s="105">
        <v>7.3256111240390478</v>
      </c>
      <c r="R43" s="105">
        <v>16.03768447880168</v>
      </c>
      <c r="S43" s="105">
        <v>0.35929180138565076</v>
      </c>
      <c r="T43" s="107">
        <v>4.7581436778719809E-2</v>
      </c>
      <c r="U43" s="107">
        <v>0.12037754276868651</v>
      </c>
      <c r="V43" s="107">
        <v>11.712481430362946</v>
      </c>
      <c r="W43" s="107">
        <v>1.3621778904374784</v>
      </c>
      <c r="X43" s="107">
        <v>0.61594374731566681</v>
      </c>
    </row>
    <row r="44" spans="1:24" x14ac:dyDescent="0.25">
      <c r="A44" s="9" t="s">
        <v>413</v>
      </c>
      <c r="C44" s="19">
        <v>42</v>
      </c>
      <c r="D44" s="19" t="s">
        <v>37</v>
      </c>
      <c r="E44" s="9" t="s">
        <v>162</v>
      </c>
      <c r="G44" s="104"/>
      <c r="H44" s="19">
        <v>0.38200000000000001</v>
      </c>
      <c r="I44" s="105">
        <v>13119.657063999999</v>
      </c>
      <c r="J44" s="105">
        <v>1.4837884035286131</v>
      </c>
      <c r="K44" s="19">
        <v>1.014</v>
      </c>
      <c r="L44" s="105">
        <v>167.7165662076851</v>
      </c>
      <c r="M44" s="105">
        <v>22.907439847246174</v>
      </c>
      <c r="N44" s="106">
        <v>326.17095234811961</v>
      </c>
      <c r="O44" s="105">
        <v>239.80791384688345</v>
      </c>
      <c r="P44" s="105">
        <v>10.583352198622645</v>
      </c>
      <c r="Q44" s="105">
        <v>4.844961190516778</v>
      </c>
      <c r="R44" s="105">
        <v>1.3948171020520816</v>
      </c>
      <c r="S44" s="105">
        <v>0.16576171015865582</v>
      </c>
      <c r="T44" s="107">
        <v>3.5166559996105115E-2</v>
      </c>
      <c r="U44" s="107">
        <v>0.34415474883025732</v>
      </c>
      <c r="V44" s="107">
        <v>4.0493019791789875</v>
      </c>
      <c r="W44" s="107">
        <v>1.7387976233525384</v>
      </c>
      <c r="X44" s="107">
        <v>0.47861713428761277</v>
      </c>
    </row>
    <row r="45" spans="1:24" x14ac:dyDescent="0.25">
      <c r="A45" s="9" t="s">
        <v>176</v>
      </c>
      <c r="C45" s="19">
        <v>28</v>
      </c>
      <c r="D45" s="19" t="s">
        <v>44</v>
      </c>
      <c r="E45" s="9" t="s">
        <v>162</v>
      </c>
      <c r="G45" s="104"/>
      <c r="H45" s="19">
        <v>0.81699999999999995</v>
      </c>
      <c r="I45" s="105">
        <v>19657.03</v>
      </c>
      <c r="J45" s="105">
        <v>2.2231429540827863</v>
      </c>
      <c r="K45" s="19">
        <v>1.026</v>
      </c>
      <c r="L45" s="105">
        <v>630.38862082916796</v>
      </c>
      <c r="M45" s="105">
        <v>29.702163710494489</v>
      </c>
      <c r="N45" s="106">
        <v>2260.1701620356089</v>
      </c>
      <c r="O45" s="105">
        <v>95.793396617210021</v>
      </c>
      <c r="P45" s="105">
        <v>16.424653172899816</v>
      </c>
      <c r="Q45" s="105">
        <v>9.1050576715091509</v>
      </c>
      <c r="R45" s="105">
        <v>2.769238574120934</v>
      </c>
      <c r="S45" s="105">
        <v>9.9214649438134711E-2</v>
      </c>
      <c r="T45" s="107">
        <v>2.5733764433013402</v>
      </c>
      <c r="U45" s="107">
        <v>7.2774916570662526E-2</v>
      </c>
      <c r="V45" s="107">
        <v>4.5856887754288591</v>
      </c>
      <c r="W45" s="107">
        <v>33.277758993106922</v>
      </c>
      <c r="X45" s="107">
        <v>0.58792142155156935</v>
      </c>
    </row>
    <row r="46" spans="1:24" x14ac:dyDescent="0.25">
      <c r="A46" s="9" t="s">
        <v>175</v>
      </c>
      <c r="C46" s="19">
        <v>45</v>
      </c>
      <c r="D46" s="19" t="s">
        <v>44</v>
      </c>
      <c r="E46" s="9" t="s">
        <v>162</v>
      </c>
      <c r="G46" s="104"/>
      <c r="H46" s="19">
        <v>0.09</v>
      </c>
      <c r="I46" s="105">
        <v>2247.7640000000001</v>
      </c>
      <c r="J46" s="105">
        <v>0.25421443112418007</v>
      </c>
      <c r="K46" s="19">
        <v>1.0029999999999999</v>
      </c>
      <c r="L46" s="105">
        <v>25.166182920297263</v>
      </c>
      <c r="M46" s="105">
        <v>2.3781766836292189</v>
      </c>
      <c r="N46" s="106">
        <v>143.43938902919467</v>
      </c>
      <c r="O46" s="105">
        <v>4.9621161863888306</v>
      </c>
      <c r="P46" s="105">
        <v>1.8281825301083447</v>
      </c>
      <c r="Q46" s="105">
        <v>0.38017900641129909</v>
      </c>
      <c r="R46" s="105">
        <v>0.76909824586511832</v>
      </c>
      <c r="S46" s="105">
        <v>1.0512085548220404E-2</v>
      </c>
      <c r="T46" s="107">
        <v>5.4636090125884103</v>
      </c>
      <c r="U46" s="107">
        <v>5.3395362022685022E-2</v>
      </c>
      <c r="V46" s="107">
        <v>0.86657629662514668</v>
      </c>
      <c r="W46" s="107">
        <v>0.36116802815795668</v>
      </c>
      <c r="X46" s="107">
        <v>9.8992782051149669E-2</v>
      </c>
    </row>
    <row r="47" spans="1:24" x14ac:dyDescent="0.25">
      <c r="A47" s="9" t="s">
        <v>174</v>
      </c>
      <c r="C47" s="19">
        <v>36</v>
      </c>
      <c r="D47" s="19" t="s">
        <v>44</v>
      </c>
      <c r="E47" s="9" t="s">
        <v>162</v>
      </c>
      <c r="G47" s="104"/>
      <c r="H47" s="19">
        <v>0.309</v>
      </c>
      <c r="I47" s="105">
        <v>10491.64</v>
      </c>
      <c r="J47" s="105">
        <v>1.1865686496267811</v>
      </c>
      <c r="K47" s="19">
        <v>1.01</v>
      </c>
      <c r="L47" s="105">
        <v>186.94807486739495</v>
      </c>
      <c r="M47" s="105">
        <v>11.859291328445789</v>
      </c>
      <c r="N47" s="106">
        <v>961.84628112226278</v>
      </c>
      <c r="O47" s="105">
        <v>15.82557601727922</v>
      </c>
      <c r="P47" s="105">
        <v>15.872136035881315</v>
      </c>
      <c r="Q47" s="105">
        <v>4.97881891828058</v>
      </c>
      <c r="R47" s="105">
        <v>1.3608341980223542</v>
      </c>
      <c r="S47" s="105">
        <v>0.20327015207302099</v>
      </c>
      <c r="T47" s="107">
        <v>5.3923040576956609</v>
      </c>
      <c r="U47" s="107">
        <v>6.8817325650296218E-2</v>
      </c>
      <c r="V47" s="107">
        <v>3.3427624985228288</v>
      </c>
      <c r="W47" s="107">
        <v>1.7187773304151035</v>
      </c>
      <c r="X47" s="107">
        <v>0.39235428592074029</v>
      </c>
    </row>
    <row r="48" spans="1:24" x14ac:dyDescent="0.25">
      <c r="A48" s="9" t="s">
        <v>173</v>
      </c>
      <c r="C48" s="19">
        <v>25</v>
      </c>
      <c r="D48" s="19" t="s">
        <v>37</v>
      </c>
      <c r="E48" s="9" t="s">
        <v>162</v>
      </c>
      <c r="G48" s="104"/>
      <c r="H48" s="19">
        <v>0.50900000000000001</v>
      </c>
      <c r="I48" s="105">
        <v>5781.9430000000002</v>
      </c>
      <c r="J48" s="105">
        <v>0.65391800497624974</v>
      </c>
      <c r="K48" s="19">
        <v>1.012</v>
      </c>
      <c r="L48" s="105">
        <v>349.52757940487396</v>
      </c>
      <c r="M48" s="105">
        <v>12.293698379363988</v>
      </c>
      <c r="N48" s="106">
        <v>200.9412175591217</v>
      </c>
      <c r="O48" s="105">
        <v>24.967989564912223</v>
      </c>
      <c r="P48" s="105">
        <v>6.423663122768235</v>
      </c>
      <c r="Q48" s="105">
        <v>2.0918716406364402</v>
      </c>
      <c r="R48" s="105">
        <v>3.1545964779067841</v>
      </c>
      <c r="S48" s="105">
        <v>5.7867565760196603E-2</v>
      </c>
      <c r="T48" s="107">
        <v>6.6864841560855801</v>
      </c>
      <c r="U48" s="107">
        <v>0.11352586342439781</v>
      </c>
      <c r="V48" s="107">
        <v>2.1763161278792187</v>
      </c>
      <c r="W48" s="107">
        <v>3.5851567422186936</v>
      </c>
      <c r="X48" s="107">
        <v>0.18489005550667539</v>
      </c>
    </row>
    <row r="49" spans="1:24" x14ac:dyDescent="0.25">
      <c r="A49" s="9" t="s">
        <v>172</v>
      </c>
      <c r="C49" s="19">
        <v>35</v>
      </c>
      <c r="D49" s="19" t="s">
        <v>37</v>
      </c>
      <c r="E49" s="9" t="s">
        <v>162</v>
      </c>
      <c r="G49" s="104"/>
      <c r="H49" s="19">
        <v>0.432</v>
      </c>
      <c r="I49" s="105">
        <v>6740.4189999999999</v>
      </c>
      <c r="J49" s="105">
        <v>0.76231836688531995</v>
      </c>
      <c r="K49" s="19">
        <v>1.0109999999999999</v>
      </c>
      <c r="L49" s="105">
        <v>148.27267410662697</v>
      </c>
      <c r="M49" s="105">
        <v>7.0611226935646183</v>
      </c>
      <c r="N49" s="106">
        <v>440.28624839776575</v>
      </c>
      <c r="O49" s="105">
        <v>18.879816935539921</v>
      </c>
      <c r="P49" s="105">
        <v>4.3389890428843252</v>
      </c>
      <c r="Q49" s="105">
        <v>7.456034664207289</v>
      </c>
      <c r="R49" s="105">
        <v>4.2008543060635546</v>
      </c>
      <c r="S49" s="105">
        <v>2.5277376980186003E-2</v>
      </c>
      <c r="T49" s="107">
        <v>8.1063385295034607</v>
      </c>
      <c r="U49" s="107">
        <v>8.010442761355982E-2</v>
      </c>
      <c r="V49" s="107">
        <v>1.3169136060095987</v>
      </c>
      <c r="W49" s="107">
        <v>40.404014353081521</v>
      </c>
      <c r="X49" s="107">
        <v>0.24307939278650337</v>
      </c>
    </row>
    <row r="50" spans="1:24" x14ac:dyDescent="0.25">
      <c r="A50" s="9" t="s">
        <v>171</v>
      </c>
      <c r="C50" s="19">
        <v>27</v>
      </c>
      <c r="D50" s="19" t="s">
        <v>44</v>
      </c>
      <c r="E50" s="9" t="s">
        <v>162</v>
      </c>
      <c r="G50" s="104"/>
      <c r="H50" s="19">
        <v>0.87</v>
      </c>
      <c r="I50" s="105">
        <v>18617.21</v>
      </c>
      <c r="J50" s="105">
        <v>2.1055428636055189</v>
      </c>
      <c r="K50" s="19">
        <v>1.0229999999999999</v>
      </c>
      <c r="L50" s="105">
        <v>259.26553357712396</v>
      </c>
      <c r="M50" s="105">
        <v>26.706472007893687</v>
      </c>
      <c r="N50" s="106">
        <v>787.94939144934972</v>
      </c>
      <c r="O50" s="105">
        <v>111.13488374029401</v>
      </c>
      <c r="P50" s="105">
        <v>8.8242729774838242</v>
      </c>
      <c r="Q50" s="105">
        <v>4.3609578833892</v>
      </c>
      <c r="R50" s="105">
        <v>13.159127486411016</v>
      </c>
      <c r="S50" s="105">
        <v>5.88044286186193E-2</v>
      </c>
      <c r="T50" s="107">
        <v>17.884351652740179</v>
      </c>
      <c r="U50" s="107">
        <v>9.6130438337495822E-2</v>
      </c>
      <c r="V50" s="107">
        <v>2.6016503611854684</v>
      </c>
      <c r="W50" s="107">
        <v>1.4447142850964436</v>
      </c>
      <c r="X50" s="107">
        <v>0.65543686829791836</v>
      </c>
    </row>
    <row r="51" spans="1:24" x14ac:dyDescent="0.25">
      <c r="A51" s="9" t="s">
        <v>170</v>
      </c>
      <c r="C51" s="19">
        <v>44</v>
      </c>
      <c r="D51" s="19" t="s">
        <v>44</v>
      </c>
      <c r="E51" s="9" t="s">
        <v>162</v>
      </c>
      <c r="G51" s="104"/>
      <c r="H51" s="19">
        <v>0.63500000000000001</v>
      </c>
      <c r="I51" s="105">
        <v>25453.89</v>
      </c>
      <c r="J51" s="105">
        <v>2.8787480208097715</v>
      </c>
      <c r="K51" s="19">
        <v>1.02</v>
      </c>
      <c r="L51" s="105">
        <v>169.58922611349095</v>
      </c>
      <c r="M51" s="105">
        <v>57.566080979151991</v>
      </c>
      <c r="N51" s="106">
        <v>708.16517453967083</v>
      </c>
      <c r="O51" s="105">
        <v>35.809883200949223</v>
      </c>
      <c r="P51" s="105">
        <v>13.894132584966115</v>
      </c>
      <c r="Q51" s="105">
        <v>2.0304821832031701</v>
      </c>
      <c r="R51" s="105">
        <v>2.7152739943530948</v>
      </c>
      <c r="S51" s="105">
        <v>4.90840900857294E-2</v>
      </c>
      <c r="T51" s="107">
        <v>11.212981238022579</v>
      </c>
      <c r="U51" s="107">
        <v>0.14598582142561983</v>
      </c>
      <c r="V51" s="107">
        <v>3.7735610450124986</v>
      </c>
      <c r="W51" s="107">
        <v>1.9099262586036736</v>
      </c>
      <c r="X51" s="107">
        <v>0.72421396949806338</v>
      </c>
    </row>
    <row r="52" spans="1:24" x14ac:dyDescent="0.25">
      <c r="A52" s="9" t="s">
        <v>169</v>
      </c>
      <c r="C52" s="19">
        <v>36</v>
      </c>
      <c r="D52" s="19" t="s">
        <v>37</v>
      </c>
      <c r="E52" s="9" t="s">
        <v>162</v>
      </c>
      <c r="G52" s="104"/>
      <c r="H52" s="19">
        <v>0.29299999999999998</v>
      </c>
      <c r="I52" s="105">
        <v>2465.6909999999998</v>
      </c>
      <c r="J52" s="105">
        <v>0.27886123049083911</v>
      </c>
      <c r="K52" s="19">
        <v>1.006</v>
      </c>
      <c r="L52" s="105">
        <v>67.530552224343367</v>
      </c>
      <c r="M52" s="105">
        <v>3.2078693390747288</v>
      </c>
      <c r="N52" s="106">
        <v>314.26282408327165</v>
      </c>
      <c r="O52" s="105">
        <v>5.4158200219895312</v>
      </c>
      <c r="P52" s="105">
        <v>2.1439440908097049</v>
      </c>
      <c r="Q52" s="105">
        <v>1.2904998799743299</v>
      </c>
      <c r="R52" s="105">
        <v>0.99234649899285432</v>
      </c>
      <c r="S52" s="105">
        <v>0.01</v>
      </c>
      <c r="T52" s="107">
        <v>4.23711090056117</v>
      </c>
      <c r="U52" s="107">
        <v>5.4863026445618024E-2</v>
      </c>
      <c r="V52" s="107">
        <v>2.1027504601765785</v>
      </c>
      <c r="W52" s="107">
        <v>3.1353378944223937</v>
      </c>
      <c r="X52" s="107">
        <v>0.17969833362833437</v>
      </c>
    </row>
    <row r="53" spans="1:24" x14ac:dyDescent="0.25">
      <c r="A53" s="9" t="s">
        <v>167</v>
      </c>
      <c r="C53" s="19">
        <v>58</v>
      </c>
      <c r="D53" s="19" t="s">
        <v>37</v>
      </c>
      <c r="E53" s="9" t="s">
        <v>162</v>
      </c>
      <c r="G53" s="104"/>
      <c r="H53" s="19">
        <v>0.28899999999999998</v>
      </c>
      <c r="I53" s="105">
        <v>2378.5239999999999</v>
      </c>
      <c r="J53" s="105">
        <v>0.26900294051119655</v>
      </c>
      <c r="K53" s="19">
        <v>1.006</v>
      </c>
      <c r="L53" s="105">
        <v>80.945415879078055</v>
      </c>
      <c r="M53" s="105">
        <v>10.200247015678489</v>
      </c>
      <c r="N53" s="106">
        <v>92.030419667917997</v>
      </c>
      <c r="O53" s="105">
        <v>20.35273829072932</v>
      </c>
      <c r="P53" s="105">
        <v>2.8471801843856954</v>
      </c>
      <c r="Q53" s="105">
        <v>0.57058599022142809</v>
      </c>
      <c r="R53" s="105">
        <v>0.45791738196160137</v>
      </c>
      <c r="S53" s="105">
        <v>2.4935019250948404E-2</v>
      </c>
      <c r="T53" s="107">
        <v>8.7070054254935094</v>
      </c>
      <c r="U53" s="107">
        <v>2.0686904058569419E-2</v>
      </c>
      <c r="V53" s="107">
        <v>0.80868968349726567</v>
      </c>
      <c r="W53" s="107">
        <v>0.47140190169058271</v>
      </c>
      <c r="X53" s="107">
        <v>0.22840203344598037</v>
      </c>
    </row>
    <row r="54" spans="1:24" x14ac:dyDescent="0.25">
      <c r="A54" s="9" t="s">
        <v>166</v>
      </c>
      <c r="C54" s="19">
        <v>32</v>
      </c>
      <c r="D54" s="19" t="s">
        <v>44</v>
      </c>
      <c r="E54" s="9" t="s">
        <v>162</v>
      </c>
      <c r="G54" s="104"/>
      <c r="H54" s="19">
        <v>0.72599999999999998</v>
      </c>
      <c r="I54" s="105">
        <v>20055.53</v>
      </c>
      <c r="J54" s="105">
        <v>2.2682119429993213</v>
      </c>
      <c r="K54" s="19">
        <v>1.0209999999999999</v>
      </c>
      <c r="L54" s="105">
        <v>342.30138702834296</v>
      </c>
      <c r="M54" s="105">
        <v>69.921653339032389</v>
      </c>
      <c r="N54" s="106">
        <v>972.85634673409675</v>
      </c>
      <c r="O54" s="105">
        <v>103.40166611686601</v>
      </c>
      <c r="P54" s="105">
        <v>16.166663714586015</v>
      </c>
      <c r="Q54" s="105">
        <v>1.4087384168376202</v>
      </c>
      <c r="R54" s="105">
        <v>5.0106444806811048</v>
      </c>
      <c r="S54" s="105">
        <v>0.23027059180185699</v>
      </c>
      <c r="T54" s="107">
        <v>0.2486614146402685</v>
      </c>
      <c r="U54" s="107">
        <v>0.48890390865486977</v>
      </c>
      <c r="V54" s="107">
        <v>2.9605945603393287</v>
      </c>
      <c r="W54" s="107">
        <v>1.7435865119345937</v>
      </c>
      <c r="X54" s="107">
        <v>0.49288225011378334</v>
      </c>
    </row>
    <row r="55" spans="1:24" x14ac:dyDescent="0.25">
      <c r="A55" s="9" t="s">
        <v>165</v>
      </c>
      <c r="C55" s="19">
        <v>42</v>
      </c>
      <c r="D55" s="19" t="s">
        <v>164</v>
      </c>
      <c r="E55" s="9" t="s">
        <v>162</v>
      </c>
      <c r="G55" s="104"/>
      <c r="H55" s="19">
        <v>0.67200000000000004</v>
      </c>
      <c r="I55" s="105">
        <v>8680.01</v>
      </c>
      <c r="J55" s="105">
        <v>0.98167948427957474</v>
      </c>
      <c r="K55" s="19">
        <v>1.02</v>
      </c>
      <c r="L55" s="105">
        <v>298.96783504278795</v>
      </c>
      <c r="M55" s="105">
        <v>27.675660585742989</v>
      </c>
      <c r="N55" s="106">
        <v>960.22523527193073</v>
      </c>
      <c r="O55" s="105">
        <v>240.548875301339</v>
      </c>
      <c r="P55" s="105">
        <v>7.4908660949082853</v>
      </c>
      <c r="Q55" s="105">
        <v>2.1136367922407402</v>
      </c>
      <c r="R55" s="105">
        <v>1.2919085327921742</v>
      </c>
      <c r="S55" s="105">
        <v>7.9779220845867319E-2</v>
      </c>
      <c r="T55" s="107">
        <v>0.22023525530207952</v>
      </c>
      <c r="U55" s="107">
        <v>0.64084608478276284</v>
      </c>
      <c r="V55" s="107">
        <v>3.6342431022509087</v>
      </c>
      <c r="W55" s="107">
        <v>3.7286477886613039</v>
      </c>
      <c r="X55" s="107">
        <v>1.4422660076440774</v>
      </c>
    </row>
    <row r="56" spans="1:24" x14ac:dyDescent="0.25">
      <c r="A56" s="9" t="s">
        <v>163</v>
      </c>
      <c r="C56" s="19">
        <v>48</v>
      </c>
      <c r="D56" s="19" t="s">
        <v>37</v>
      </c>
      <c r="E56" s="9" t="s">
        <v>162</v>
      </c>
      <c r="G56" s="104"/>
      <c r="H56" s="19">
        <v>0.53600000000000003</v>
      </c>
      <c r="I56" s="105">
        <v>9725.7749999999996</v>
      </c>
      <c r="J56" s="105">
        <v>1.0999519339515946</v>
      </c>
      <c r="K56" s="19">
        <v>1.016</v>
      </c>
      <c r="L56" s="105">
        <v>149.06652532714497</v>
      </c>
      <c r="M56" s="105">
        <v>26.851512573987687</v>
      </c>
      <c r="N56" s="106">
        <v>1445.6883372370885</v>
      </c>
      <c r="O56" s="105">
        <v>102.32103785409501</v>
      </c>
      <c r="P56" s="105">
        <v>8.6322066130639534</v>
      </c>
      <c r="Q56" s="105">
        <v>1.69186483450666</v>
      </c>
      <c r="R56" s="105">
        <v>1.6439253698939442</v>
      </c>
      <c r="S56" s="105">
        <v>0.11116428874807101</v>
      </c>
      <c r="T56" s="107">
        <v>0.17284122161714949</v>
      </c>
      <c r="U56" s="107">
        <v>0.50537571138505077</v>
      </c>
      <c r="V56" s="107">
        <v>2.9677443693493388</v>
      </c>
      <c r="W56" s="107">
        <v>2.0904597717521538</v>
      </c>
      <c r="X56" s="107">
        <v>0.46661072967488731</v>
      </c>
    </row>
    <row r="57" spans="1:24" x14ac:dyDescent="0.25">
      <c r="A57" s="9" t="s">
        <v>161</v>
      </c>
      <c r="C57" s="19">
        <v>40</v>
      </c>
      <c r="D57" s="19" t="s">
        <v>37</v>
      </c>
      <c r="E57" s="9" t="s">
        <v>145</v>
      </c>
      <c r="G57" s="104"/>
      <c r="H57" s="19">
        <v>0.73299999999999998</v>
      </c>
      <c r="I57" s="105">
        <v>14775.46</v>
      </c>
      <c r="J57" s="105">
        <v>1.6710540601673827</v>
      </c>
      <c r="K57" s="19">
        <v>1.02</v>
      </c>
      <c r="L57" s="105">
        <v>333.825533498786</v>
      </c>
      <c r="M57" s="105">
        <v>42.566642924818893</v>
      </c>
      <c r="N57" s="106">
        <v>413.27678301465278</v>
      </c>
      <c r="O57" s="105">
        <v>178.300547324196</v>
      </c>
      <c r="P57" s="105">
        <v>11.896586914595416</v>
      </c>
      <c r="Q57" s="105">
        <v>8.8141119437218798</v>
      </c>
      <c r="R57" s="105">
        <v>4.0446733751347343</v>
      </c>
      <c r="S57" s="105">
        <v>0.15410719828045402</v>
      </c>
      <c r="T57" s="107">
        <v>0.18052307157039349</v>
      </c>
      <c r="U57" s="107">
        <v>0.49245800115962879</v>
      </c>
      <c r="V57" s="107">
        <v>3.273182040814739</v>
      </c>
      <c r="W57" s="107">
        <v>0.94535133184945974</v>
      </c>
      <c r="X57" s="107">
        <v>0.96551886918300744</v>
      </c>
    </row>
    <row r="58" spans="1:24" x14ac:dyDescent="0.25">
      <c r="A58" s="9" t="s">
        <v>160</v>
      </c>
      <c r="C58" s="19">
        <v>32</v>
      </c>
      <c r="D58" s="19" t="s">
        <v>37</v>
      </c>
      <c r="E58" s="9" t="s">
        <v>145</v>
      </c>
      <c r="G58" s="104"/>
      <c r="H58" s="19">
        <v>0.622</v>
      </c>
      <c r="I58" s="105">
        <v>17882.490000000002</v>
      </c>
      <c r="J58" s="105">
        <v>2.0224485410540605</v>
      </c>
      <c r="K58" s="19">
        <v>1.0229999999999999</v>
      </c>
      <c r="L58" s="105">
        <v>241.94526879261099</v>
      </c>
      <c r="M58" s="105">
        <v>30.28669309300399</v>
      </c>
      <c r="N58" s="106">
        <v>711.95977187993674</v>
      </c>
      <c r="O58" s="105">
        <v>134.78613249646901</v>
      </c>
      <c r="P58" s="105">
        <v>11.498732263787616</v>
      </c>
      <c r="Q58" s="105">
        <v>37.947370618039173</v>
      </c>
      <c r="R58" s="105">
        <v>7.0026838395513042</v>
      </c>
      <c r="S58" s="105">
        <v>0.30513773212018502</v>
      </c>
      <c r="T58" s="107">
        <v>0.19236075137092451</v>
      </c>
      <c r="U58" s="107">
        <v>0.82595687688838282</v>
      </c>
      <c r="V58" s="107">
        <v>7.24745700062733</v>
      </c>
      <c r="W58" s="107">
        <v>8.0541427763497246</v>
      </c>
      <c r="X58" s="107">
        <v>2.1843822186096071</v>
      </c>
    </row>
    <row r="59" spans="1:24" x14ac:dyDescent="0.25">
      <c r="A59" s="9" t="s">
        <v>159</v>
      </c>
      <c r="C59" s="19">
        <v>53</v>
      </c>
      <c r="D59" s="19" t="s">
        <v>37</v>
      </c>
      <c r="E59" s="9" t="s">
        <v>145</v>
      </c>
      <c r="G59" s="104"/>
      <c r="H59" s="19">
        <v>0.65900000000000003</v>
      </c>
      <c r="I59" s="105">
        <v>5497.9949999999999</v>
      </c>
      <c r="J59" s="105">
        <v>0.62180445600542855</v>
      </c>
      <c r="K59" s="19">
        <v>1.018</v>
      </c>
      <c r="L59" s="105">
        <v>130.17032763229895</v>
      </c>
      <c r="M59" s="105">
        <v>80.364600967147595</v>
      </c>
      <c r="N59" s="106">
        <v>414.68110500862474</v>
      </c>
      <c r="O59" s="105">
        <v>92.151466903298115</v>
      </c>
      <c r="P59" s="105">
        <v>14.994337091901915</v>
      </c>
      <c r="Q59" s="105">
        <v>4.0944480946709696</v>
      </c>
      <c r="R59" s="105">
        <v>1.6280813811049044</v>
      </c>
      <c r="S59" s="105">
        <v>0.38424525673202803</v>
      </c>
      <c r="T59" s="107">
        <v>0.18114629970871352</v>
      </c>
      <c r="U59" s="107">
        <v>0.40819977107817584</v>
      </c>
      <c r="V59" s="107">
        <v>1.7227203647135685</v>
      </c>
      <c r="W59" s="107">
        <v>21.208780675691223</v>
      </c>
      <c r="X59" s="107">
        <v>1.4214994064060273</v>
      </c>
    </row>
    <row r="60" spans="1:24" x14ac:dyDescent="0.25">
      <c r="A60" s="9" t="s">
        <v>158</v>
      </c>
      <c r="C60" s="19">
        <v>65</v>
      </c>
      <c r="D60" s="19" t="s">
        <v>37</v>
      </c>
      <c r="E60" s="9" t="s">
        <v>145</v>
      </c>
      <c r="G60" s="104"/>
      <c r="H60" s="19">
        <v>0.439</v>
      </c>
      <c r="I60" s="105">
        <v>3997.4070000000002</v>
      </c>
      <c r="J60" s="105">
        <v>0.45209307848902969</v>
      </c>
      <c r="K60" s="19">
        <v>1.0089999999999999</v>
      </c>
      <c r="L60" s="105">
        <v>100.33514816327097</v>
      </c>
      <c r="M60" s="105">
        <v>6.7833930690608586</v>
      </c>
      <c r="N60" s="106">
        <v>502.39436349911472</v>
      </c>
      <c r="O60" s="105">
        <v>39.419075771883023</v>
      </c>
      <c r="P60" s="105">
        <v>6.1806219334926551</v>
      </c>
      <c r="Q60" s="105">
        <v>5.0888050929380002</v>
      </c>
      <c r="R60" s="105">
        <v>1.7062960859643446</v>
      </c>
      <c r="S60" s="105">
        <v>0.13068247636544403</v>
      </c>
      <c r="T60" s="107">
        <v>0.17836868709471548</v>
      </c>
      <c r="U60" s="107">
        <v>0.53690258228622778</v>
      </c>
      <c r="V60" s="107">
        <v>3.3152705343588282</v>
      </c>
      <c r="W60" s="107">
        <v>2.9741245123206337</v>
      </c>
      <c r="X60" s="107">
        <v>0.31325322089462931</v>
      </c>
    </row>
    <row r="61" spans="1:24" x14ac:dyDescent="0.25">
      <c r="A61" s="9" t="s">
        <v>157</v>
      </c>
      <c r="C61" s="19">
        <v>58</v>
      </c>
      <c r="D61" s="19" t="s">
        <v>37</v>
      </c>
      <c r="E61" s="9" t="s">
        <v>145</v>
      </c>
      <c r="G61" s="104"/>
      <c r="H61" s="19">
        <v>0.76800000000000002</v>
      </c>
      <c r="I61" s="105">
        <v>17571.16</v>
      </c>
      <c r="J61" s="105">
        <v>1.9872381814069215</v>
      </c>
      <c r="K61" s="19">
        <v>1.0249999999999999</v>
      </c>
      <c r="L61" s="105">
        <v>240.05138053685596</v>
      </c>
      <c r="M61" s="105">
        <v>47.590915250325196</v>
      </c>
      <c r="N61" s="106">
        <v>1250.5270686136087</v>
      </c>
      <c r="O61" s="105">
        <v>231.94013427984299</v>
      </c>
      <c r="P61" s="105">
        <v>12.285404208083515</v>
      </c>
      <c r="Q61" s="105">
        <v>12.131721561041871</v>
      </c>
      <c r="R61" s="105">
        <v>3.486008032102224</v>
      </c>
      <c r="S61" s="105">
        <v>0.26734383040763998</v>
      </c>
      <c r="T61" s="107">
        <v>0.23935068073539351</v>
      </c>
      <c r="U61" s="107">
        <v>0.21910576635473483</v>
      </c>
      <c r="V61" s="107">
        <v>17.719149044094561</v>
      </c>
      <c r="W61" s="107">
        <v>2.3111204466929336</v>
      </c>
      <c r="X61" s="107">
        <v>0.68956000307437337</v>
      </c>
    </row>
    <row r="62" spans="1:24" x14ac:dyDescent="0.25">
      <c r="A62" s="9" t="s">
        <v>156</v>
      </c>
      <c r="C62" s="19">
        <v>85</v>
      </c>
      <c r="D62" s="19" t="s">
        <v>37</v>
      </c>
      <c r="E62" s="9" t="s">
        <v>145</v>
      </c>
      <c r="G62" s="104"/>
      <c r="H62" s="19">
        <v>0.434</v>
      </c>
      <c r="I62" s="105">
        <v>7969.9139999999998</v>
      </c>
      <c r="J62" s="105">
        <v>0.90137005202442877</v>
      </c>
      <c r="K62" s="19">
        <v>1.0109999999999999</v>
      </c>
      <c r="L62" s="105">
        <v>74.200421423081067</v>
      </c>
      <c r="M62" s="105">
        <v>12.64173941991549</v>
      </c>
      <c r="N62" s="106">
        <v>316.49162189614469</v>
      </c>
      <c r="O62" s="105">
        <v>13.75800121702782</v>
      </c>
      <c r="P62" s="105">
        <v>8.4130541458897046</v>
      </c>
      <c r="Q62" s="105">
        <v>5.0594576845666692</v>
      </c>
      <c r="R62" s="105">
        <v>3.8286598815738944</v>
      </c>
      <c r="S62" s="105">
        <v>0.90847551785054004</v>
      </c>
      <c r="T62" s="107">
        <v>8.7411244094728502E-2</v>
      </c>
      <c r="U62" s="107">
        <v>0.21959553471350982</v>
      </c>
      <c r="V62" s="107">
        <v>2.6504777845958887</v>
      </c>
      <c r="W62" s="107">
        <v>1.4340887041601336</v>
      </c>
      <c r="X62" s="107">
        <v>0.55724510296808538</v>
      </c>
    </row>
    <row r="63" spans="1:24" x14ac:dyDescent="0.25">
      <c r="A63" s="9" t="s">
        <v>155</v>
      </c>
      <c r="C63" s="19">
        <v>19</v>
      </c>
      <c r="D63" s="19" t="s">
        <v>44</v>
      </c>
      <c r="E63" s="9" t="s">
        <v>145</v>
      </c>
      <c r="G63" s="104"/>
      <c r="H63" s="19">
        <v>0.84099999999999997</v>
      </c>
      <c r="I63" s="105">
        <v>18916.080000000002</v>
      </c>
      <c r="J63" s="105">
        <v>2.1393440398099979</v>
      </c>
      <c r="K63" s="19">
        <v>1.0229999999999999</v>
      </c>
      <c r="L63" s="105">
        <v>295.24271714974094</v>
      </c>
      <c r="M63" s="105">
        <v>24.488667686394688</v>
      </c>
      <c r="N63" s="106">
        <v>443.00230355700472</v>
      </c>
      <c r="O63" s="105">
        <v>36.97602152992922</v>
      </c>
      <c r="P63" s="105">
        <v>13.533766925139616</v>
      </c>
      <c r="Q63" s="105">
        <v>10.616158843039871</v>
      </c>
      <c r="R63" s="105">
        <v>7.6749384139932344</v>
      </c>
      <c r="S63" s="105">
        <v>5.1736023347201808E-2</v>
      </c>
      <c r="T63" s="107">
        <v>0.1728777419851775</v>
      </c>
      <c r="U63" s="107">
        <v>0.29025354238992584</v>
      </c>
      <c r="V63" s="107">
        <v>31.866687591723256</v>
      </c>
      <c r="W63" s="107">
        <v>3.6983405325178436</v>
      </c>
      <c r="X63" s="107">
        <v>0.49676986643450632</v>
      </c>
    </row>
    <row r="64" spans="1:24" x14ac:dyDescent="0.25">
      <c r="A64" s="9" t="s">
        <v>154</v>
      </c>
      <c r="C64" s="19">
        <v>30</v>
      </c>
      <c r="D64" s="19" t="s">
        <v>37</v>
      </c>
      <c r="E64" s="9" t="s">
        <v>145</v>
      </c>
      <c r="G64" s="104"/>
      <c r="H64" s="19">
        <v>0.626</v>
      </c>
      <c r="I64" s="105">
        <v>14215.08</v>
      </c>
      <c r="J64" s="105">
        <v>1.6076769961547159</v>
      </c>
      <c r="K64" s="19">
        <v>1.0189999999999999</v>
      </c>
      <c r="L64" s="105">
        <v>158.09330591395795</v>
      </c>
      <c r="M64" s="105">
        <v>29.046668390096684</v>
      </c>
      <c r="N64" s="106">
        <v>1043.2549633346387</v>
      </c>
      <c r="O64" s="105">
        <v>62.475063847745716</v>
      </c>
      <c r="P64" s="105">
        <v>17.815548534135615</v>
      </c>
      <c r="Q64" s="105">
        <v>13.48504739445187</v>
      </c>
      <c r="R64" s="105">
        <v>6.1011696765132939</v>
      </c>
      <c r="S64" s="105">
        <v>0.69182083334129207</v>
      </c>
      <c r="T64" s="107">
        <v>0.1831270738605105</v>
      </c>
      <c r="U64" s="107">
        <v>0.37741891327145782</v>
      </c>
      <c r="V64" s="107">
        <v>8.1209356695127184</v>
      </c>
      <c r="W64" s="107">
        <v>6.9218879318275439</v>
      </c>
      <c r="X64" s="107">
        <v>0.58259659784844031</v>
      </c>
    </row>
    <row r="65" spans="1:24" x14ac:dyDescent="0.25">
      <c r="A65" s="9" t="s">
        <v>153</v>
      </c>
      <c r="C65" s="19">
        <v>32</v>
      </c>
      <c r="D65" s="19" t="s">
        <v>44</v>
      </c>
      <c r="E65" s="9" t="s">
        <v>145</v>
      </c>
      <c r="H65" s="19">
        <v>0.184</v>
      </c>
      <c r="I65" s="105">
        <v>5903.3829999999998</v>
      </c>
      <c r="J65" s="105">
        <v>0.66765245419588326</v>
      </c>
      <c r="K65" s="19">
        <v>1.0049999999999999</v>
      </c>
      <c r="L65" s="105">
        <v>74.346223228104066</v>
      </c>
      <c r="M65" s="105">
        <v>3.5389248517769589</v>
      </c>
      <c r="N65" s="106">
        <v>243.57718145767768</v>
      </c>
      <c r="O65" s="105">
        <v>10.712395444807621</v>
      </c>
      <c r="P65" s="105">
        <v>2.2340017469693647</v>
      </c>
      <c r="Q65" s="105">
        <v>3.2182330501178398</v>
      </c>
      <c r="R65" s="105">
        <v>0.30591810891090432</v>
      </c>
      <c r="S65" s="105">
        <v>1.8937657925519807E-2</v>
      </c>
      <c r="T65" s="107">
        <v>9.7146578965326483E-2</v>
      </c>
      <c r="U65" s="107">
        <v>0.19026294095674581</v>
      </c>
      <c r="V65" s="107">
        <v>0.35727041240232965</v>
      </c>
      <c r="W65" s="107">
        <v>0.41899442513204871</v>
      </c>
      <c r="X65" s="107">
        <v>9.5910248067061776E-2</v>
      </c>
    </row>
    <row r="66" spans="1:24" x14ac:dyDescent="0.25">
      <c r="A66" s="9" t="s">
        <v>150</v>
      </c>
      <c r="C66" s="19">
        <v>48</v>
      </c>
      <c r="D66" s="19" t="s">
        <v>37</v>
      </c>
      <c r="E66" s="9" t="s">
        <v>145</v>
      </c>
      <c r="G66" s="104"/>
      <c r="H66" s="19">
        <v>0.68799999999999994</v>
      </c>
      <c r="I66" s="105">
        <v>11157.87</v>
      </c>
      <c r="J66" s="105">
        <v>1.2619169871069895</v>
      </c>
      <c r="K66" s="19">
        <v>1.0209999999999999</v>
      </c>
      <c r="L66" s="105">
        <v>481.32031196852392</v>
      </c>
      <c r="M66" s="105">
        <v>25.001063103652985</v>
      </c>
      <c r="N66" s="106">
        <v>388.17397161013673</v>
      </c>
      <c r="O66" s="105">
        <v>24.566768721377823</v>
      </c>
      <c r="P66" s="105">
        <v>11.014487321601017</v>
      </c>
      <c r="Q66" s="105">
        <v>4.5158911990558002</v>
      </c>
      <c r="R66" s="105">
        <v>6.1812482536096747</v>
      </c>
      <c r="S66" s="105">
        <v>0.19550568964720499</v>
      </c>
      <c r="T66" s="107">
        <v>0.13208831011639052</v>
      </c>
      <c r="U66" s="107">
        <v>0.25678853961719883</v>
      </c>
      <c r="V66" s="107">
        <v>9.6374616302553893</v>
      </c>
      <c r="W66" s="107">
        <v>1.0506830636951638</v>
      </c>
      <c r="X66" s="107">
        <v>1.1743145011862175</v>
      </c>
    </row>
    <row r="67" spans="1:24" x14ac:dyDescent="0.25">
      <c r="A67" s="9" t="s">
        <v>149</v>
      </c>
      <c r="C67" s="19">
        <v>20</v>
      </c>
      <c r="D67" s="19" t="s">
        <v>37</v>
      </c>
      <c r="E67" s="9" t="s">
        <v>145</v>
      </c>
      <c r="G67" s="104"/>
      <c r="H67" s="19">
        <v>0.53100000000000003</v>
      </c>
      <c r="I67" s="105">
        <v>8532.8829999999998</v>
      </c>
      <c r="J67" s="105">
        <v>0.96503992309432252</v>
      </c>
      <c r="K67" s="19">
        <v>1.016</v>
      </c>
      <c r="L67" s="105">
        <v>265.64735969510298</v>
      </c>
      <c r="M67" s="105">
        <v>17.967480471713891</v>
      </c>
      <c r="N67" s="106">
        <v>104.1104366384637</v>
      </c>
      <c r="O67" s="105">
        <v>37.16590791207922</v>
      </c>
      <c r="P67" s="105">
        <v>11.633471739848316</v>
      </c>
      <c r="Q67" s="105">
        <v>9.6181392410396391</v>
      </c>
      <c r="R67" s="105">
        <v>2.8923560631348444</v>
      </c>
      <c r="S67" s="105">
        <v>4.0495273568590402E-2</v>
      </c>
      <c r="T67" s="107">
        <v>0.1009050539983225</v>
      </c>
      <c r="U67" s="107">
        <v>0.16600765956569882</v>
      </c>
      <c r="V67" s="107">
        <v>3.9904213661307883</v>
      </c>
      <c r="W67" s="107">
        <v>1.6971189899983234</v>
      </c>
      <c r="X67" s="107">
        <v>0.56295227876903131</v>
      </c>
    </row>
    <row r="68" spans="1:24" x14ac:dyDescent="0.25">
      <c r="A68" s="9" t="s">
        <v>148</v>
      </c>
      <c r="C68" s="19">
        <v>37</v>
      </c>
      <c r="D68" s="19" t="s">
        <v>37</v>
      </c>
      <c r="E68" s="9" t="s">
        <v>145</v>
      </c>
      <c r="G68" s="104"/>
      <c r="H68" s="19">
        <v>0.67100000000000004</v>
      </c>
      <c r="I68" s="105">
        <v>15130.38</v>
      </c>
      <c r="J68" s="105">
        <v>1.7111942999321419</v>
      </c>
      <c r="K68" s="19">
        <v>1.0169999999999999</v>
      </c>
      <c r="L68" s="105">
        <v>291.09168345282393</v>
      </c>
      <c r="M68" s="105">
        <v>37.54595858586179</v>
      </c>
      <c r="N68" s="106">
        <v>707.95823069968583</v>
      </c>
      <c r="O68" s="105">
        <v>114.78174728939604</v>
      </c>
      <c r="P68" s="105">
        <v>11.165605034420516</v>
      </c>
      <c r="Q68" s="105">
        <v>5.6102235945947996</v>
      </c>
      <c r="R68" s="105">
        <v>7.6888739065735647</v>
      </c>
      <c r="S68" s="105">
        <v>0.14897678909754403</v>
      </c>
      <c r="T68" s="107">
        <v>0.24432465163995354</v>
      </c>
      <c r="U68" s="107">
        <v>0.83890400660679376</v>
      </c>
      <c r="V68" s="107">
        <v>5.6585144936469787</v>
      </c>
      <c r="W68" s="107">
        <v>2.3504561131960138</v>
      </c>
      <c r="X68" s="107">
        <v>0.34401774872893837</v>
      </c>
    </row>
    <row r="69" spans="1:24" x14ac:dyDescent="0.25">
      <c r="A69" s="9" t="s">
        <v>147</v>
      </c>
      <c r="C69" s="19">
        <v>52</v>
      </c>
      <c r="D69" s="19" t="s">
        <v>37</v>
      </c>
      <c r="E69" s="9" t="s">
        <v>145</v>
      </c>
      <c r="G69" s="104"/>
      <c r="H69" s="19">
        <v>0.28999999999999998</v>
      </c>
      <c r="I69" s="105">
        <v>7058.2659999999996</v>
      </c>
      <c r="J69" s="105">
        <v>0.79826577697353529</v>
      </c>
      <c r="K69" s="19">
        <v>1.01</v>
      </c>
      <c r="L69" s="105">
        <v>100.59316797118497</v>
      </c>
      <c r="M69" s="105">
        <v>14.731071452809591</v>
      </c>
      <c r="N69" s="106">
        <v>447.89063431573175</v>
      </c>
      <c r="O69" s="105">
        <v>142.24203790708404</v>
      </c>
      <c r="P69" s="105">
        <v>6.3409847229347545</v>
      </c>
      <c r="Q69" s="105">
        <v>1.5637845988619601</v>
      </c>
      <c r="R69" s="105">
        <v>7.2996392501947742</v>
      </c>
      <c r="S69" s="105">
        <v>0.15089102692270501</v>
      </c>
      <c r="T69" s="107">
        <v>0.17046622381425552</v>
      </c>
      <c r="U69" s="107">
        <v>0.21969499749592886</v>
      </c>
      <c r="V69" s="107">
        <v>1.2161201632651888</v>
      </c>
      <c r="W69" s="107">
        <v>1.9004130137616135</v>
      </c>
      <c r="X69" s="107">
        <v>0.25060292002327339</v>
      </c>
    </row>
    <row r="70" spans="1:24" x14ac:dyDescent="0.25">
      <c r="A70" s="9" t="s">
        <v>146</v>
      </c>
      <c r="C70" s="19">
        <v>58</v>
      </c>
      <c r="D70" s="19" t="s">
        <v>37</v>
      </c>
      <c r="E70" s="9" t="s">
        <v>145</v>
      </c>
      <c r="G70" s="104"/>
      <c r="H70" s="19">
        <v>0.34799999999999998</v>
      </c>
      <c r="I70" s="105">
        <v>2920.2269999999999</v>
      </c>
      <c r="J70" s="105">
        <v>0.33026769961547159</v>
      </c>
      <c r="K70" s="19">
        <v>1.0089999999999999</v>
      </c>
      <c r="L70" s="105">
        <v>123.67776812195797</v>
      </c>
      <c r="M70" s="105">
        <v>7.1688828780937293</v>
      </c>
      <c r="N70" s="106">
        <v>94.480425359038094</v>
      </c>
      <c r="O70" s="105">
        <v>18.028800916847221</v>
      </c>
      <c r="P70" s="105">
        <v>4.1927559593936552</v>
      </c>
      <c r="Q70" s="105">
        <v>1.12762201207478</v>
      </c>
      <c r="R70" s="105">
        <v>1.5139184230560743</v>
      </c>
      <c r="S70" s="105">
        <v>3.8006093800546203E-2</v>
      </c>
      <c r="T70" s="107">
        <v>0.12502923462259352</v>
      </c>
      <c r="U70" s="107">
        <v>0.20583762118066884</v>
      </c>
      <c r="V70" s="107">
        <v>0.64572075886076163</v>
      </c>
      <c r="W70" s="107">
        <v>0.7110468813828037</v>
      </c>
      <c r="X70" s="107">
        <v>0.16769241802502236</v>
      </c>
    </row>
    <row r="71" spans="1:24" x14ac:dyDescent="0.25">
      <c r="A71" s="9" t="s">
        <v>142</v>
      </c>
      <c r="C71" s="19">
        <v>32</v>
      </c>
      <c r="D71" s="19" t="s">
        <v>37</v>
      </c>
      <c r="E71" s="9" t="s">
        <v>470</v>
      </c>
      <c r="H71" s="19">
        <v>0.22700000000000001</v>
      </c>
      <c r="I71" s="105">
        <v>3598.8819749999998</v>
      </c>
      <c r="J71" s="105">
        <v>0.40702125933046818</v>
      </c>
      <c r="K71" s="19">
        <v>1.0069999999999999</v>
      </c>
      <c r="L71" s="105">
        <v>79</v>
      </c>
      <c r="M71" s="105">
        <v>9.3495299786246484</v>
      </c>
      <c r="N71" s="106">
        <v>158.15412693591819</v>
      </c>
      <c r="O71" s="105">
        <v>32.553693057603169</v>
      </c>
      <c r="P71" s="105">
        <v>5.944968512890517</v>
      </c>
      <c r="Q71" s="105">
        <v>4.7857781752691526</v>
      </c>
      <c r="R71" s="105">
        <v>0.99029077374364383</v>
      </c>
      <c r="S71" s="105">
        <v>3.8296677476733459E-2</v>
      </c>
      <c r="T71" s="107">
        <v>1.0118045341468726E-2</v>
      </c>
      <c r="U71" s="107">
        <v>2.004540265501821E-2</v>
      </c>
      <c r="V71" s="107">
        <v>0.76011473025111798</v>
      </c>
      <c r="W71" s="107">
        <v>0.46680131687703785</v>
      </c>
      <c r="X71" s="107">
        <v>0.37125731673726525</v>
      </c>
    </row>
    <row r="72" spans="1:24" x14ac:dyDescent="0.25">
      <c r="A72" s="9" t="s">
        <v>141</v>
      </c>
      <c r="C72" s="19">
        <v>63</v>
      </c>
      <c r="D72" s="19" t="s">
        <v>44</v>
      </c>
      <c r="E72" s="9" t="s">
        <v>470</v>
      </c>
      <c r="H72" s="19">
        <v>0.34499999999999997</v>
      </c>
      <c r="I72" s="105">
        <v>3761.0527500000003</v>
      </c>
      <c r="J72" s="105">
        <v>0.42536222008595348</v>
      </c>
      <c r="K72" s="19">
        <v>1.01</v>
      </c>
      <c r="L72" s="105">
        <v>99</v>
      </c>
      <c r="M72" s="105">
        <v>20.861357277743121</v>
      </c>
      <c r="N72" s="106">
        <v>377.31963131851114</v>
      </c>
      <c r="O72" s="105">
        <v>58.045140193424672</v>
      </c>
      <c r="P72" s="105">
        <v>6.6338760666520269</v>
      </c>
      <c r="Q72" s="105">
        <v>0.44300051222298198</v>
      </c>
      <c r="R72" s="105">
        <v>9.1562729693375591</v>
      </c>
      <c r="S72" s="105">
        <v>3.2345753636826458E-2</v>
      </c>
      <c r="T72" s="107">
        <v>0.01</v>
      </c>
      <c r="U72" s="107">
        <v>5.4923894561789616E-2</v>
      </c>
      <c r="V72" s="107">
        <v>0.61982872445289794</v>
      </c>
      <c r="W72" s="107">
        <v>0.69301106296214487</v>
      </c>
      <c r="X72" s="107">
        <v>0.16868972251297323</v>
      </c>
    </row>
    <row r="73" spans="1:24" x14ac:dyDescent="0.25">
      <c r="A73" s="9" t="s">
        <v>135</v>
      </c>
      <c r="C73" s="19">
        <v>49</v>
      </c>
      <c r="D73" s="19" t="s">
        <v>37</v>
      </c>
      <c r="E73" s="9" t="s">
        <v>470</v>
      </c>
      <c r="H73" s="19">
        <v>0.55900000000000005</v>
      </c>
      <c r="I73" s="105">
        <v>6505.425225</v>
      </c>
      <c r="J73" s="105">
        <v>0.7357413735580185</v>
      </c>
      <c r="K73" s="19">
        <v>1.0149999999999999</v>
      </c>
      <c r="L73" s="105">
        <v>157</v>
      </c>
      <c r="M73" s="105">
        <v>12.29458774902662</v>
      </c>
      <c r="N73" s="106">
        <v>133.9651806069642</v>
      </c>
      <c r="O73" s="105">
        <v>40.934253654172267</v>
      </c>
      <c r="P73" s="105">
        <v>6.1242562041557065</v>
      </c>
      <c r="Q73" s="105">
        <v>2.2449085307646528</v>
      </c>
      <c r="R73" s="105">
        <v>2.3223368301294087</v>
      </c>
      <c r="S73" s="105">
        <v>0.25392069255826777</v>
      </c>
      <c r="T73" s="107">
        <v>4.8436793141248928E-2</v>
      </c>
      <c r="U73" s="107">
        <v>0.46777178161264243</v>
      </c>
      <c r="V73" s="107">
        <v>1.0595348271540621</v>
      </c>
      <c r="W73" s="107">
        <v>1.4036761762816088</v>
      </c>
      <c r="X73" s="107">
        <v>0.18065195952352225</v>
      </c>
    </row>
    <row r="74" spans="1:24" x14ac:dyDescent="0.25">
      <c r="A74" s="9" t="s">
        <v>134</v>
      </c>
      <c r="C74" s="19">
        <v>47</v>
      </c>
      <c r="D74" s="19" t="s">
        <v>44</v>
      </c>
      <c r="E74" s="9" t="s">
        <v>470</v>
      </c>
      <c r="H74" s="19">
        <v>0.36399999999999999</v>
      </c>
      <c r="I74" s="105">
        <v>5052.1535999999996</v>
      </c>
      <c r="J74" s="105">
        <v>0.57138131644424339</v>
      </c>
      <c r="K74" s="19">
        <v>1.0069999999999999</v>
      </c>
      <c r="L74" s="105">
        <v>44</v>
      </c>
      <c r="M74" s="105">
        <v>9.1237183340118087</v>
      </c>
      <c r="N74" s="106">
        <v>387.2642875890192</v>
      </c>
      <c r="O74" s="105">
        <v>9.5120413196492919</v>
      </c>
      <c r="P74" s="105">
        <v>3.5809584871422273</v>
      </c>
      <c r="Q74" s="105">
        <v>0.66746286392752707</v>
      </c>
      <c r="R74" s="105">
        <v>0.91614494603165675</v>
      </c>
      <c r="S74" s="105">
        <v>3.8851320115247959E-2</v>
      </c>
      <c r="T74" s="107">
        <v>9.2764746689036323E-2</v>
      </c>
      <c r="U74" s="107">
        <v>0.11921566209009442</v>
      </c>
      <c r="V74" s="107">
        <v>0.62249831872960004</v>
      </c>
      <c r="W74" s="107">
        <v>0.76097980540491383</v>
      </c>
      <c r="X74" s="107">
        <v>0.11338864966657825</v>
      </c>
    </row>
    <row r="75" spans="1:24" x14ac:dyDescent="0.25">
      <c r="A75" s="9" t="s">
        <v>132</v>
      </c>
      <c r="C75" s="19">
        <v>22</v>
      </c>
      <c r="D75" s="19" t="s">
        <v>37</v>
      </c>
      <c r="E75" s="9" t="s">
        <v>470</v>
      </c>
      <c r="H75" s="19">
        <v>0.56999999999999995</v>
      </c>
      <c r="I75" s="105">
        <v>8426.4920999999995</v>
      </c>
      <c r="J75" s="105">
        <v>0.95300747568423427</v>
      </c>
      <c r="K75" s="19">
        <v>1.014</v>
      </c>
      <c r="L75" s="105">
        <v>78</v>
      </c>
      <c r="M75" s="105">
        <v>33.879907290837025</v>
      </c>
      <c r="N75" s="106">
        <v>155.09322967747619</v>
      </c>
      <c r="O75" s="105">
        <v>60.00524397386117</v>
      </c>
      <c r="P75" s="105">
        <v>6.2630410494207966</v>
      </c>
      <c r="Q75" s="105">
        <v>2.060078558915913</v>
      </c>
      <c r="R75" s="105">
        <v>3.2615371417164489</v>
      </c>
      <c r="S75" s="105">
        <v>6.9791754121604266E-2</v>
      </c>
      <c r="T75" s="107">
        <v>5.1152564756570124E-2</v>
      </c>
      <c r="U75" s="107">
        <v>0.3110447883994934</v>
      </c>
      <c r="V75" s="107">
        <v>1.0836486205407321</v>
      </c>
      <c r="W75" s="107">
        <v>3.1524846379698586</v>
      </c>
      <c r="X75" s="107">
        <v>0.40269287933587727</v>
      </c>
    </row>
    <row r="76" spans="1:24" x14ac:dyDescent="0.25">
      <c r="A76" s="9" t="s">
        <v>131</v>
      </c>
      <c r="C76" s="19">
        <v>42</v>
      </c>
      <c r="D76" s="19" t="s">
        <v>37</v>
      </c>
      <c r="E76" s="9" t="s">
        <v>470</v>
      </c>
      <c r="H76" s="19">
        <v>0.36499999999999999</v>
      </c>
      <c r="I76" s="105">
        <v>5675.8805999999995</v>
      </c>
      <c r="J76" s="105">
        <v>0.64192270979416421</v>
      </c>
      <c r="K76" s="19">
        <v>1.01</v>
      </c>
      <c r="L76" s="105">
        <v>35</v>
      </c>
      <c r="M76" s="105">
        <v>14.142434331409818</v>
      </c>
      <c r="N76" s="106">
        <v>263.67355770958619</v>
      </c>
      <c r="O76" s="105">
        <v>27.43774201198887</v>
      </c>
      <c r="P76" s="105">
        <v>5.1793468950129462</v>
      </c>
      <c r="Q76" s="105">
        <v>3.7544656156890932</v>
      </c>
      <c r="R76" s="105">
        <v>2.1026284687306287</v>
      </c>
      <c r="S76" s="105">
        <v>4.9813209454170261E-2</v>
      </c>
      <c r="T76" s="107">
        <v>4.6110637747433431E-2</v>
      </c>
      <c r="U76" s="107">
        <v>0.22183901909264542</v>
      </c>
      <c r="V76" s="107">
        <v>1.082567924332982</v>
      </c>
      <c r="W76" s="107">
        <v>0.29503240468930786</v>
      </c>
      <c r="X76" s="107">
        <v>0.15908614498710724</v>
      </c>
    </row>
    <row r="77" spans="1:24" x14ac:dyDescent="0.25">
      <c r="A77" s="9" t="s">
        <v>130</v>
      </c>
      <c r="C77" s="19">
        <v>29</v>
      </c>
      <c r="D77" s="19" t="s">
        <v>37</v>
      </c>
      <c r="E77" s="9" t="s">
        <v>470</v>
      </c>
      <c r="H77" s="19">
        <v>0.70499999999999996</v>
      </c>
      <c r="I77" s="105">
        <v>15530.696999999998</v>
      </c>
      <c r="J77" s="105">
        <v>1.7564687853426824</v>
      </c>
      <c r="K77" s="19">
        <v>1.022</v>
      </c>
      <c r="L77" s="105">
        <v>436</v>
      </c>
      <c r="M77" s="105">
        <v>51.522110218391923</v>
      </c>
      <c r="N77" s="106">
        <v>787.52270143284022</v>
      </c>
      <c r="O77" s="105">
        <v>26.540329125409873</v>
      </c>
      <c r="P77" s="105">
        <v>32.569797273144125</v>
      </c>
      <c r="Q77" s="105">
        <v>6.5632386301449728</v>
      </c>
      <c r="R77" s="105">
        <v>27.609085798378786</v>
      </c>
      <c r="S77" s="105">
        <v>0.31585549172275179</v>
      </c>
      <c r="T77" s="107">
        <v>0.17081411831584531</v>
      </c>
      <c r="U77" s="107">
        <v>0.82615321454616741</v>
      </c>
      <c r="V77" s="107">
        <v>3.6070900863704427</v>
      </c>
      <c r="W77" s="107">
        <v>3.5461496336699887</v>
      </c>
      <c r="X77" s="107">
        <v>0.99632726480523726</v>
      </c>
    </row>
    <row r="78" spans="1:24" x14ac:dyDescent="0.25">
      <c r="A78" s="9" t="s">
        <v>127</v>
      </c>
      <c r="C78" s="19">
        <v>27</v>
      </c>
      <c r="D78" s="19" t="s">
        <v>44</v>
      </c>
      <c r="E78" s="9" t="s">
        <v>470</v>
      </c>
      <c r="H78" s="19">
        <v>0.82899999999999996</v>
      </c>
      <c r="I78" s="105">
        <v>16441.331399999999</v>
      </c>
      <c r="J78" s="105">
        <v>1.8594584256955438</v>
      </c>
      <c r="K78" s="19">
        <v>1.028</v>
      </c>
      <c r="L78" s="105">
        <v>297</v>
      </c>
      <c r="M78" s="105">
        <v>109.5373270863094</v>
      </c>
      <c r="N78" s="106">
        <v>156.79107756601817</v>
      </c>
      <c r="O78" s="105">
        <v>144.28204578603246</v>
      </c>
      <c r="P78" s="105">
        <v>17.782240143297926</v>
      </c>
      <c r="Q78" s="105">
        <v>3.4962102051748127</v>
      </c>
      <c r="R78" s="105">
        <v>10.632472369445889</v>
      </c>
      <c r="S78" s="105">
        <v>3.580117306239556E-2</v>
      </c>
      <c r="T78" s="107">
        <v>0.15695006306357834</v>
      </c>
      <c r="U78" s="107">
        <v>0.38364350346062842</v>
      </c>
      <c r="V78" s="107">
        <v>2.5483093825339527</v>
      </c>
      <c r="W78" s="107">
        <v>0.5542310156234499</v>
      </c>
      <c r="X78" s="107">
        <v>0.46013759049665925</v>
      </c>
    </row>
    <row r="79" spans="1:24" x14ac:dyDescent="0.25">
      <c r="A79" s="9" t="s">
        <v>126</v>
      </c>
      <c r="C79" s="19">
        <v>50</v>
      </c>
      <c r="D79" s="19" t="s">
        <v>37</v>
      </c>
      <c r="E79" s="9" t="s">
        <v>470</v>
      </c>
      <c r="H79" s="19">
        <v>0.59399999999999997</v>
      </c>
      <c r="I79" s="105">
        <v>17826.000074999996</v>
      </c>
      <c r="J79" s="105">
        <v>2.0160597234788504</v>
      </c>
      <c r="K79" s="19">
        <v>1.022</v>
      </c>
      <c r="L79" s="105">
        <v>227</v>
      </c>
      <c r="M79" s="105">
        <v>108.02535065347442</v>
      </c>
      <c r="N79" s="106">
        <v>401.33213140121023</v>
      </c>
      <c r="O79" s="105">
        <v>183.9995912235625</v>
      </c>
      <c r="P79" s="105">
        <v>20.705676081457124</v>
      </c>
      <c r="Q79" s="105">
        <v>5.346531251444814</v>
      </c>
      <c r="R79" s="105">
        <v>3.1894357408744991</v>
      </c>
      <c r="S79" s="105">
        <v>0.36395330820637573</v>
      </c>
      <c r="T79" s="107">
        <v>0.1451798188498683</v>
      </c>
      <c r="U79" s="107">
        <v>0.42251917035918141</v>
      </c>
      <c r="V79" s="107">
        <v>2.6923051274214722</v>
      </c>
      <c r="W79" s="107">
        <v>0.18280999674489887</v>
      </c>
      <c r="X79" s="107">
        <v>1.0268478146844253</v>
      </c>
    </row>
    <row r="80" spans="1:24" x14ac:dyDescent="0.25">
      <c r="A80" s="9" t="s">
        <v>125</v>
      </c>
      <c r="C80" s="19">
        <v>21</v>
      </c>
      <c r="D80" s="19" t="s">
        <v>37</v>
      </c>
      <c r="E80" s="9" t="s">
        <v>470</v>
      </c>
      <c r="H80" s="19">
        <v>0.65700000000000003</v>
      </c>
      <c r="I80" s="105">
        <v>7684.2674999999999</v>
      </c>
      <c r="J80" s="105">
        <v>0.86906440850486322</v>
      </c>
      <c r="K80" s="19">
        <v>1.0189999999999999</v>
      </c>
      <c r="L80" s="105">
        <v>405</v>
      </c>
      <c r="M80" s="105">
        <v>20.130915351541219</v>
      </c>
      <c r="N80" s="106">
        <v>415.83260025583917</v>
      </c>
      <c r="O80" s="105">
        <v>170.96780814070951</v>
      </c>
      <c r="P80" s="105">
        <v>7.6774172582219169</v>
      </c>
      <c r="Q80" s="105">
        <v>5.6509190769545636</v>
      </c>
      <c r="R80" s="105">
        <v>3.8072436700675589</v>
      </c>
      <c r="S80" s="105">
        <v>0.12635962664470876</v>
      </c>
      <c r="T80" s="107">
        <v>7.8325988209586833E-2</v>
      </c>
      <c r="U80" s="107">
        <v>0.1542750135943694</v>
      </c>
      <c r="V80" s="107">
        <v>1.0209501236437621</v>
      </c>
      <c r="W80" s="107">
        <v>6.7595786352251688</v>
      </c>
      <c r="X80" s="107">
        <v>0.45575442709016428</v>
      </c>
    </row>
    <row r="81" spans="1:24" x14ac:dyDescent="0.25">
      <c r="A81" s="9" t="s">
        <v>124</v>
      </c>
      <c r="C81" s="19">
        <v>27</v>
      </c>
      <c r="D81" s="19" t="s">
        <v>37</v>
      </c>
      <c r="E81" s="9" t="s">
        <v>470</v>
      </c>
      <c r="H81" s="19">
        <v>0.69499999999999995</v>
      </c>
      <c r="I81" s="105">
        <v>11651.137874999999</v>
      </c>
      <c r="J81" s="105">
        <v>1.3177038990047498</v>
      </c>
      <c r="K81" s="19">
        <v>1.0209999999999999</v>
      </c>
      <c r="L81" s="105">
        <v>569</v>
      </c>
      <c r="M81" s="105">
        <v>184.14939310573641</v>
      </c>
      <c r="N81" s="106">
        <v>736.15691130108416</v>
      </c>
      <c r="O81" s="105">
        <v>113.44494828338847</v>
      </c>
      <c r="P81" s="105">
        <v>6.2483888247917267</v>
      </c>
      <c r="Q81" s="105">
        <v>6.2200134723997138</v>
      </c>
      <c r="R81" s="105">
        <v>10.397480270779189</v>
      </c>
      <c r="S81" s="105">
        <v>4.9609124348370753E-2</v>
      </c>
      <c r="T81" s="107">
        <v>0.16412788061029332</v>
      </c>
      <c r="U81" s="107">
        <v>0.29083504129179144</v>
      </c>
      <c r="V81" s="107">
        <v>1.9890853216464222</v>
      </c>
      <c r="W81" s="107">
        <v>4.5254735172477991</v>
      </c>
      <c r="X81" s="107">
        <v>0.38791812894408528</v>
      </c>
    </row>
    <row r="82" spans="1:24" x14ac:dyDescent="0.25">
      <c r="A82" s="9" t="s">
        <v>104</v>
      </c>
      <c r="C82" s="19">
        <v>36</v>
      </c>
      <c r="D82" s="19" t="s">
        <v>44</v>
      </c>
      <c r="E82" s="9" t="s">
        <v>470</v>
      </c>
      <c r="H82" s="19">
        <v>0.73</v>
      </c>
      <c r="I82" s="105">
        <v>14744.807999999999</v>
      </c>
      <c r="J82" s="105">
        <v>1.6675874236598054</v>
      </c>
      <c r="K82" s="19">
        <v>1.0209999999999999</v>
      </c>
      <c r="L82" s="105">
        <v>359</v>
      </c>
      <c r="M82" s="105">
        <v>35.532756700063217</v>
      </c>
      <c r="N82" s="106">
        <v>1134.1703617931394</v>
      </c>
      <c r="O82" s="105">
        <v>143.04228199418648</v>
      </c>
      <c r="P82" s="105">
        <v>11.855531632370528</v>
      </c>
      <c r="Q82" s="105">
        <v>1.7430096514344529</v>
      </c>
      <c r="R82" s="105">
        <v>2.9157920714218486</v>
      </c>
      <c r="S82" s="105">
        <v>0.12117292188724377</v>
      </c>
      <c r="T82" s="107">
        <v>6.7496209091477327E-2</v>
      </c>
      <c r="U82" s="107">
        <v>0.1591697917982724</v>
      </c>
      <c r="V82" s="107">
        <v>1.458071510318582</v>
      </c>
      <c r="W82" s="107">
        <v>5.3529580410571684</v>
      </c>
      <c r="X82" s="107">
        <v>0.44933632513145327</v>
      </c>
    </row>
    <row r="83" spans="1:24" x14ac:dyDescent="0.25">
      <c r="A83" s="9" t="s">
        <v>103</v>
      </c>
      <c r="C83" s="19">
        <v>20</v>
      </c>
      <c r="D83" s="19" t="s">
        <v>37</v>
      </c>
      <c r="E83" s="9" t="s">
        <v>470</v>
      </c>
      <c r="H83" s="19">
        <v>0.74199999999999999</v>
      </c>
      <c r="I83" s="105">
        <v>17913.320100000001</v>
      </c>
      <c r="J83" s="105">
        <v>2.0259353200633341</v>
      </c>
      <c r="K83" s="19">
        <v>1.0229999999999999</v>
      </c>
      <c r="L83" s="105">
        <v>271</v>
      </c>
      <c r="M83" s="105">
        <v>46.109305402622226</v>
      </c>
      <c r="N83" s="106">
        <v>452.52958061525618</v>
      </c>
      <c r="O83" s="105">
        <v>719.65453531854348</v>
      </c>
      <c r="P83" s="105">
        <v>11.208075613393728</v>
      </c>
      <c r="Q83" s="105">
        <v>2.400349743779433</v>
      </c>
      <c r="R83" s="105">
        <v>4.5172673545968092</v>
      </c>
      <c r="S83" s="105">
        <v>0.27408226012858777</v>
      </c>
      <c r="T83" s="107">
        <v>5.4189346762107127E-2</v>
      </c>
      <c r="U83" s="107">
        <v>0.10744341071777241</v>
      </c>
      <c r="V83" s="107">
        <v>2.502587575468822</v>
      </c>
      <c r="W83" s="107">
        <v>4.0430122776395985</v>
      </c>
      <c r="X83" s="107">
        <v>0.65244893276392324</v>
      </c>
    </row>
    <row r="84" spans="1:24" x14ac:dyDescent="0.25">
      <c r="A84" s="9" t="s">
        <v>102</v>
      </c>
      <c r="C84" s="19">
        <v>30</v>
      </c>
      <c r="D84" s="19" t="s">
        <v>37</v>
      </c>
      <c r="E84" s="9" t="s">
        <v>470</v>
      </c>
      <c r="H84" s="19">
        <v>0.23</v>
      </c>
      <c r="I84" s="105">
        <v>3467.8975499999997</v>
      </c>
      <c r="J84" s="105">
        <v>0.39220736824247898</v>
      </c>
      <c r="K84" s="19">
        <v>1.0069999999999999</v>
      </c>
      <c r="L84" s="105">
        <v>68</v>
      </c>
      <c r="M84" s="105">
        <v>7.7138117151794585</v>
      </c>
      <c r="N84" s="106">
        <v>194.16066373678618</v>
      </c>
      <c r="O84" s="105">
        <v>69.678052210010875</v>
      </c>
      <c r="P84" s="105">
        <v>2.4477367090621867</v>
      </c>
      <c r="Q84" s="105">
        <v>0.69839972731951905</v>
      </c>
      <c r="R84" s="105">
        <v>11.61193376607439</v>
      </c>
      <c r="S84" s="105">
        <v>4.2873027991931267E-2</v>
      </c>
      <c r="T84" s="107">
        <v>1.9993025322573126E-2</v>
      </c>
      <c r="U84" s="107">
        <v>4.6112331299088219E-2</v>
      </c>
      <c r="V84" s="107">
        <v>0.42149626808611701</v>
      </c>
      <c r="W84" s="107">
        <v>0.18446953911384786</v>
      </c>
      <c r="X84" s="107">
        <v>0.18746400896128626</v>
      </c>
    </row>
    <row r="85" spans="1:24" x14ac:dyDescent="0.25">
      <c r="A85" s="9" t="s">
        <v>101</v>
      </c>
      <c r="C85" s="19">
        <v>70</v>
      </c>
      <c r="D85" s="19" t="s">
        <v>37</v>
      </c>
      <c r="E85" s="9" t="s">
        <v>470</v>
      </c>
      <c r="H85" s="19">
        <v>0.48699999999999999</v>
      </c>
      <c r="I85" s="105">
        <v>18979.88625</v>
      </c>
      <c r="J85" s="105">
        <v>2.1465603087536755</v>
      </c>
      <c r="K85" s="19">
        <v>1.018</v>
      </c>
      <c r="L85" s="105">
        <v>172</v>
      </c>
      <c r="M85" s="105">
        <v>42.84379287961282</v>
      </c>
      <c r="N85" s="106">
        <v>1356.5458976062391</v>
      </c>
      <c r="O85" s="105">
        <v>111.09249478651248</v>
      </c>
      <c r="P85" s="105">
        <v>19.473641684147026</v>
      </c>
      <c r="Q85" s="105">
        <v>7.6796748366133833</v>
      </c>
      <c r="R85" s="105">
        <v>17.99066608439869</v>
      </c>
      <c r="S85" s="105">
        <v>0.36837611462745379</v>
      </c>
      <c r="T85" s="107">
        <v>6.9923142952954931E-2</v>
      </c>
      <c r="U85" s="107">
        <v>9.5544513201769113E-2</v>
      </c>
      <c r="V85" s="107">
        <v>1.5130799903729819</v>
      </c>
      <c r="W85" s="107">
        <v>0.11152809828271587</v>
      </c>
      <c r="X85" s="107">
        <v>0.36864387286737232</v>
      </c>
    </row>
    <row r="86" spans="1:24" x14ac:dyDescent="0.25">
      <c r="A86" s="9" t="s">
        <v>100</v>
      </c>
      <c r="C86" s="19">
        <v>62</v>
      </c>
      <c r="D86" s="19" t="s">
        <v>44</v>
      </c>
      <c r="E86" s="9" t="s">
        <v>470</v>
      </c>
      <c r="H86" s="19">
        <v>0.80200000000000005</v>
      </c>
      <c r="I86" s="105">
        <v>16634.688524999998</v>
      </c>
      <c r="J86" s="105">
        <v>1.881326456118525</v>
      </c>
      <c r="K86" s="19">
        <v>1.026</v>
      </c>
      <c r="L86" s="105">
        <v>365</v>
      </c>
      <c r="M86" s="105">
        <v>68.86872380112041</v>
      </c>
      <c r="N86" s="106">
        <v>740.59960248753532</v>
      </c>
      <c r="O86" s="105">
        <v>45.025825829247772</v>
      </c>
      <c r="P86" s="105">
        <v>22.090497116618625</v>
      </c>
      <c r="Q86" s="105">
        <v>7.1972481654082232</v>
      </c>
      <c r="R86" s="105">
        <v>17.03488672775589</v>
      </c>
      <c r="S86" s="105">
        <v>6.5436343458625257E-2</v>
      </c>
      <c r="T86" s="107">
        <v>0.18230605746239931</v>
      </c>
      <c r="U86" s="107">
        <v>0.13124487852886541</v>
      </c>
      <c r="V86" s="107">
        <v>3.0215583535123622</v>
      </c>
      <c r="W86" s="107">
        <v>1.1820842791429289</v>
      </c>
      <c r="X86" s="107">
        <v>0.43046452035300831</v>
      </c>
    </row>
    <row r="87" spans="1:24" x14ac:dyDescent="0.25">
      <c r="A87" s="9" t="s">
        <v>99</v>
      </c>
      <c r="C87" s="19">
        <v>27</v>
      </c>
      <c r="D87" s="19" t="s">
        <v>37</v>
      </c>
      <c r="E87" s="9" t="s">
        <v>470</v>
      </c>
      <c r="H87" s="19">
        <v>0.93300000000000005</v>
      </c>
      <c r="I87" s="105">
        <v>17364.44385</v>
      </c>
      <c r="J87" s="105">
        <v>1.9638592908844152</v>
      </c>
      <c r="K87" s="19">
        <v>1.0269999999999999</v>
      </c>
      <c r="L87" s="105">
        <v>552</v>
      </c>
      <c r="M87" s="105">
        <v>73.945332066575418</v>
      </c>
      <c r="N87" s="106">
        <v>690.5659733099842</v>
      </c>
      <c r="O87" s="105">
        <v>529.46444554883647</v>
      </c>
      <c r="P87" s="105">
        <v>10.87906745926453</v>
      </c>
      <c r="Q87" s="105">
        <v>3.1373524435173628</v>
      </c>
      <c r="R87" s="105">
        <v>17.116043789211087</v>
      </c>
      <c r="S87" s="105">
        <v>0.18033920843989476</v>
      </c>
      <c r="T87" s="107">
        <v>0.10762774380945332</v>
      </c>
      <c r="U87" s="107">
        <v>8.0158169106231011E-2</v>
      </c>
      <c r="V87" s="107">
        <v>1.508027106884732</v>
      </c>
      <c r="W87" s="107">
        <v>14.793945454936319</v>
      </c>
      <c r="X87" s="107">
        <v>0.88538394151603317</v>
      </c>
    </row>
    <row r="88" spans="1:24" x14ac:dyDescent="0.25">
      <c r="A88" s="9" t="s">
        <v>98</v>
      </c>
      <c r="C88" s="19">
        <v>45</v>
      </c>
      <c r="D88" s="19" t="s">
        <v>37</v>
      </c>
      <c r="E88" s="9" t="s">
        <v>470</v>
      </c>
      <c r="H88" s="19">
        <v>0.78200000000000003</v>
      </c>
      <c r="I88" s="105">
        <v>11414.125124999999</v>
      </c>
      <c r="J88" s="105">
        <v>1.2908985665007915</v>
      </c>
      <c r="K88" s="19">
        <v>1.0209999999999999</v>
      </c>
      <c r="L88" s="105">
        <v>223</v>
      </c>
      <c r="M88" s="105">
        <v>47.814723433859626</v>
      </c>
      <c r="N88" s="106">
        <v>175.82412590948513</v>
      </c>
      <c r="O88" s="105">
        <v>274.1812591437955</v>
      </c>
      <c r="P88" s="105">
        <v>10.864275144781528</v>
      </c>
      <c r="Q88" s="105">
        <v>3.4282704876984833</v>
      </c>
      <c r="R88" s="105">
        <v>2.7250829943825488</v>
      </c>
      <c r="S88" s="105">
        <v>0.29599985666016376</v>
      </c>
      <c r="T88" s="107">
        <v>5.9551559796119827E-2</v>
      </c>
      <c r="U88" s="107">
        <v>5.6159525169993521E-2</v>
      </c>
      <c r="V88" s="107">
        <v>1.7614100097812122</v>
      </c>
      <c r="W88" s="107">
        <v>3.0398489812505387</v>
      </c>
      <c r="X88" s="107">
        <v>9.1515404446261047E-3</v>
      </c>
    </row>
    <row r="89" spans="1:24" x14ac:dyDescent="0.25">
      <c r="A89" s="9" t="s">
        <v>97</v>
      </c>
      <c r="C89" s="19">
        <v>44</v>
      </c>
      <c r="D89" s="19" t="s">
        <v>44</v>
      </c>
      <c r="E89" s="9" t="s">
        <v>470</v>
      </c>
      <c r="H89" s="19">
        <v>0.95199999999999996</v>
      </c>
      <c r="I89" s="105">
        <v>26339.8122</v>
      </c>
      <c r="J89" s="105">
        <v>2.9789427957475687</v>
      </c>
      <c r="K89" s="19">
        <v>1.0289999999999999</v>
      </c>
      <c r="L89" s="105">
        <v>465</v>
      </c>
      <c r="M89" s="105">
        <v>67.000758077965315</v>
      </c>
      <c r="N89" s="106">
        <v>2325.9799845154694</v>
      </c>
      <c r="O89" s="105">
        <v>453.99706285130947</v>
      </c>
      <c r="P89" s="105">
        <v>18.466034404097627</v>
      </c>
      <c r="Q89" s="105">
        <v>11.303537968638963</v>
      </c>
      <c r="R89" s="105">
        <v>17.35392007898739</v>
      </c>
      <c r="S89" s="105">
        <v>0.3178051093754668</v>
      </c>
      <c r="T89" s="107">
        <v>0.3439591317968923</v>
      </c>
      <c r="U89" s="107">
        <v>0.13529872711197141</v>
      </c>
      <c r="V89" s="107">
        <v>1.3782633941792921</v>
      </c>
      <c r="W89" s="107">
        <v>15.227877844125919</v>
      </c>
      <c r="X89" s="107">
        <v>2.6008580887819548</v>
      </c>
    </row>
    <row r="90" spans="1:24" x14ac:dyDescent="0.25">
      <c r="A90" s="9" t="s">
        <v>96</v>
      </c>
      <c r="C90" s="19">
        <v>37</v>
      </c>
      <c r="D90" s="19" t="s">
        <v>44</v>
      </c>
      <c r="E90" s="9" t="s">
        <v>470</v>
      </c>
      <c r="H90" s="19">
        <v>0.35699999999999998</v>
      </c>
      <c r="I90" s="105">
        <v>9212.3898750000008</v>
      </c>
      <c r="J90" s="105">
        <v>1.0418898297896404</v>
      </c>
      <c r="K90" s="19">
        <v>1.0109999999999999</v>
      </c>
      <c r="L90" s="105">
        <v>172</v>
      </c>
      <c r="M90" s="105">
        <v>21.549253873182018</v>
      </c>
      <c r="N90" s="106">
        <v>710.91065553099725</v>
      </c>
      <c r="O90" s="105">
        <v>140.09698946627947</v>
      </c>
      <c r="P90" s="105">
        <v>6.1114376332861164</v>
      </c>
      <c r="Q90" s="105">
        <v>1.3891825831317131</v>
      </c>
      <c r="R90" s="105">
        <v>4.8189859219781388</v>
      </c>
      <c r="S90" s="105">
        <v>0.18758258497414676</v>
      </c>
      <c r="T90" s="107">
        <v>8.5916243623419611E-2</v>
      </c>
      <c r="U90" s="107">
        <v>7.2780887590408211E-2</v>
      </c>
      <c r="V90" s="107">
        <v>1.2894030728771422</v>
      </c>
      <c r="W90" s="107">
        <v>2.5009931222952888</v>
      </c>
      <c r="X90" s="107">
        <v>1.0506080092379753</v>
      </c>
    </row>
    <row r="91" spans="1:24" x14ac:dyDescent="0.25">
      <c r="A91" s="9" t="s">
        <v>93</v>
      </c>
      <c r="C91" s="19">
        <v>54</v>
      </c>
      <c r="D91" s="19" t="s">
        <v>44</v>
      </c>
      <c r="E91" s="9" t="s">
        <v>470</v>
      </c>
      <c r="H91" s="19">
        <v>0.47699999999999998</v>
      </c>
      <c r="I91" s="105">
        <v>10030.097040000001</v>
      </c>
      <c r="J91" s="105">
        <v>1.1343697172585387</v>
      </c>
      <c r="K91" s="19">
        <v>1.014</v>
      </c>
      <c r="L91" s="105">
        <v>243</v>
      </c>
      <c r="M91" s="105">
        <v>30.442505289059319</v>
      </c>
      <c r="N91" s="106">
        <v>781.47254259808824</v>
      </c>
      <c r="O91" s="105">
        <v>58.770624149425672</v>
      </c>
      <c r="P91" s="105">
        <v>10.236902927411929</v>
      </c>
      <c r="Q91" s="105">
        <v>2.2867146370894731</v>
      </c>
      <c r="R91" s="105">
        <v>3.437105761302969</v>
      </c>
      <c r="S91" s="105">
        <v>0.16515171542516077</v>
      </c>
      <c r="T91" s="107">
        <v>6.6040556506899925E-2</v>
      </c>
      <c r="U91" s="107">
        <v>5.6016221486776208E-2</v>
      </c>
      <c r="V91" s="107">
        <v>1.5488188134216621</v>
      </c>
      <c r="W91" s="107">
        <v>0.86348425704088183</v>
      </c>
      <c r="X91" s="107">
        <v>0.42618391278428425</v>
      </c>
    </row>
    <row r="92" spans="1:24" x14ac:dyDescent="0.25">
      <c r="A92" s="9" t="s">
        <v>92</v>
      </c>
      <c r="C92" s="19">
        <v>42</v>
      </c>
      <c r="D92" s="19" t="s">
        <v>44</v>
      </c>
      <c r="E92" s="9" t="s">
        <v>470</v>
      </c>
      <c r="H92" s="19">
        <v>0.75900000000000001</v>
      </c>
      <c r="I92" s="105">
        <v>18829.197904000001</v>
      </c>
      <c r="J92" s="105">
        <v>2.1295179714996606</v>
      </c>
      <c r="K92" s="19">
        <v>1.022</v>
      </c>
      <c r="L92" s="105">
        <v>390</v>
      </c>
      <c r="M92" s="105">
        <v>63.465508365986416</v>
      </c>
      <c r="N92" s="106">
        <v>1072.0396937557191</v>
      </c>
      <c r="O92" s="105">
        <v>110.16225025882048</v>
      </c>
      <c r="P92" s="105">
        <v>9.150251835681356</v>
      </c>
      <c r="Q92" s="105">
        <v>4.5330547001551329</v>
      </c>
      <c r="R92" s="105">
        <v>4.3918019073232886</v>
      </c>
      <c r="S92" s="105">
        <v>0.27105242299823373</v>
      </c>
      <c r="T92" s="107">
        <v>6.2568094722742523E-2</v>
      </c>
      <c r="U92" s="107">
        <v>3.815112378801911E-2</v>
      </c>
      <c r="V92" s="107">
        <v>2.2393762537072419</v>
      </c>
      <c r="W92" s="107">
        <v>1.4112859951773591</v>
      </c>
      <c r="X92" s="107">
        <v>0.35212974977439027</v>
      </c>
    </row>
    <row r="93" spans="1:24" x14ac:dyDescent="0.25">
      <c r="A93" s="9" t="s">
        <v>91</v>
      </c>
      <c r="C93" s="19">
        <v>50</v>
      </c>
      <c r="D93" s="19" t="s">
        <v>37</v>
      </c>
      <c r="E93" s="9" t="s">
        <v>470</v>
      </c>
      <c r="H93" s="19">
        <v>0.57799999999999996</v>
      </c>
      <c r="I93" s="105">
        <v>4741.8393999999998</v>
      </c>
      <c r="J93" s="105">
        <v>0.53628584030762272</v>
      </c>
      <c r="K93" s="19">
        <v>1.0129999999999999</v>
      </c>
      <c r="L93" s="105">
        <v>202</v>
      </c>
      <c r="M93" s="105">
        <v>12.68723218651272</v>
      </c>
      <c r="N93" s="106">
        <v>42.936567875956371</v>
      </c>
      <c r="O93" s="105">
        <v>25.27251323952337</v>
      </c>
      <c r="P93" s="105">
        <v>2.9707206643060768</v>
      </c>
      <c r="Q93" s="105">
        <v>1.1348477542414599</v>
      </c>
      <c r="R93" s="105">
        <v>3.460254929589639</v>
      </c>
      <c r="S93" s="105">
        <v>2.8964991859733759E-2</v>
      </c>
      <c r="T93" s="107">
        <v>3.4143923912485628E-2</v>
      </c>
      <c r="U93" s="107">
        <v>2.8713735242479409E-2</v>
      </c>
      <c r="V93" s="107">
        <v>1.061960398642412</v>
      </c>
      <c r="W93" s="107">
        <v>1.332117738264619</v>
      </c>
      <c r="X93" s="107">
        <v>0.37308613886655428</v>
      </c>
    </row>
    <row r="94" spans="1:24" x14ac:dyDescent="0.25">
      <c r="A94" s="9" t="s">
        <v>90</v>
      </c>
      <c r="C94" s="19">
        <v>27</v>
      </c>
      <c r="D94" s="19" t="s">
        <v>44</v>
      </c>
      <c r="E94" s="9" t="s">
        <v>470</v>
      </c>
      <c r="H94" s="19">
        <v>0.77</v>
      </c>
      <c r="I94" s="105">
        <v>16593.309956000001</v>
      </c>
      <c r="J94" s="105">
        <v>1.8766466812938249</v>
      </c>
      <c r="K94" s="19">
        <v>1.0209999999999999</v>
      </c>
      <c r="L94" s="105">
        <v>142</v>
      </c>
      <c r="M94" s="105">
        <v>35.979745668930022</v>
      </c>
      <c r="N94" s="106">
        <v>990.86911646499721</v>
      </c>
      <c r="O94" s="105">
        <v>155.83624721866747</v>
      </c>
      <c r="P94" s="105">
        <v>16.115565280217627</v>
      </c>
      <c r="Q94" s="105">
        <v>1.828997156562123</v>
      </c>
      <c r="R94" s="105">
        <v>7.8414136063643189</v>
      </c>
      <c r="S94" s="105">
        <v>0.28176576045798274</v>
      </c>
      <c r="T94" s="107">
        <v>6.9556834355119626E-2</v>
      </c>
      <c r="U94" s="107">
        <v>3.5100127448057211E-2</v>
      </c>
      <c r="V94" s="107">
        <v>2.048049549190432</v>
      </c>
      <c r="W94" s="107">
        <v>0.92654497663228874</v>
      </c>
      <c r="X94" s="107">
        <v>0.84663955985160722</v>
      </c>
    </row>
    <row r="95" spans="1:24" x14ac:dyDescent="0.25">
      <c r="A95" s="9" t="s">
        <v>89</v>
      </c>
      <c r="C95" s="19">
        <v>29</v>
      </c>
      <c r="D95" s="19" t="s">
        <v>37</v>
      </c>
      <c r="E95" s="9" t="s">
        <v>470</v>
      </c>
      <c r="H95" s="19">
        <v>0.91800000000000004</v>
      </c>
      <c r="I95" s="105">
        <v>15142.491772000001</v>
      </c>
      <c r="J95" s="105">
        <v>1.7125640999773808</v>
      </c>
      <c r="K95" s="19">
        <v>1.0209999999999999</v>
      </c>
      <c r="L95" s="105">
        <v>1055</v>
      </c>
      <c r="M95" s="105">
        <v>69.14862254179161</v>
      </c>
      <c r="N95" s="106">
        <v>186.07733002588617</v>
      </c>
      <c r="O95" s="105">
        <v>59.345041778390069</v>
      </c>
      <c r="P95" s="105">
        <v>8.394572807718987</v>
      </c>
      <c r="Q95" s="105">
        <v>14.333676226452663</v>
      </c>
      <c r="R95" s="105">
        <v>7.1972847908434892</v>
      </c>
      <c r="S95" s="105">
        <v>0.17025411230252477</v>
      </c>
      <c r="T95" s="107">
        <v>3.9931299040669027E-2</v>
      </c>
      <c r="U95" s="107">
        <v>5.779471740528222E-2</v>
      </c>
      <c r="V95" s="107">
        <v>3.9364845984442223</v>
      </c>
      <c r="W95" s="107">
        <v>0.45729223524196883</v>
      </c>
      <c r="X95" s="107">
        <v>0.34553418009582831</v>
      </c>
    </row>
    <row r="96" spans="1:24" x14ac:dyDescent="0.25">
      <c r="A96" s="9" t="s">
        <v>88</v>
      </c>
      <c r="C96" s="19">
        <v>67</v>
      </c>
      <c r="D96" s="19" t="s">
        <v>44</v>
      </c>
      <c r="E96" s="9" t="s">
        <v>470</v>
      </c>
      <c r="H96" s="19">
        <v>0.71799999999999997</v>
      </c>
      <c r="I96" s="105">
        <v>14357.422008000001</v>
      </c>
      <c r="J96" s="105">
        <v>1.6237753910879891</v>
      </c>
      <c r="K96" s="19">
        <v>1.0209999999999999</v>
      </c>
      <c r="L96" s="105">
        <v>404</v>
      </c>
      <c r="M96" s="105">
        <v>65.688777948514826</v>
      </c>
      <c r="N96" s="106">
        <v>148.95742336578618</v>
      </c>
      <c r="O96" s="105">
        <v>40.844475513813975</v>
      </c>
      <c r="P96" s="105">
        <v>19.070644678026728</v>
      </c>
      <c r="Q96" s="105">
        <v>13.648084793955164</v>
      </c>
      <c r="R96" s="105">
        <v>3.5268908490790691</v>
      </c>
      <c r="S96" s="105">
        <v>0.33541572376809681</v>
      </c>
      <c r="T96" s="107">
        <v>3.7092678096597026E-2</v>
      </c>
      <c r="U96" s="107">
        <v>4.0783433634995814E-2</v>
      </c>
      <c r="V96" s="107">
        <v>3.3168491643652724</v>
      </c>
      <c r="W96" s="107">
        <v>0.29601062334577888</v>
      </c>
      <c r="X96" s="107">
        <v>0.72478079136332818</v>
      </c>
    </row>
    <row r="97" spans="1:24" x14ac:dyDescent="0.25">
      <c r="A97" s="9" t="s">
        <v>86</v>
      </c>
      <c r="C97" s="19">
        <v>28</v>
      </c>
      <c r="D97" s="19" t="s">
        <v>37</v>
      </c>
      <c r="E97" s="9" t="s">
        <v>470</v>
      </c>
      <c r="H97" s="19">
        <v>0.65800000000000003</v>
      </c>
      <c r="I97" s="105">
        <v>16549.34202</v>
      </c>
      <c r="J97" s="105">
        <v>1.8716740579054514</v>
      </c>
      <c r="K97" s="19">
        <v>1.024</v>
      </c>
      <c r="L97" s="105">
        <v>268</v>
      </c>
      <c r="M97" s="105">
        <v>32.30639258558822</v>
      </c>
      <c r="N97" s="106">
        <v>87.116077196250572</v>
      </c>
      <c r="O97" s="105">
        <v>69.947895486008079</v>
      </c>
      <c r="P97" s="105">
        <v>14.630259448726829</v>
      </c>
      <c r="Q97" s="105">
        <v>24.878916495211264</v>
      </c>
      <c r="R97" s="105">
        <v>32.548224676770289</v>
      </c>
      <c r="S97" s="105">
        <v>0.35421040733589082</v>
      </c>
      <c r="T97" s="107">
        <v>4.5809883975040523E-2</v>
      </c>
      <c r="U97" s="107">
        <v>5.3454524428301564</v>
      </c>
      <c r="V97" s="107">
        <v>4.6929375285648023</v>
      </c>
      <c r="W97" s="107">
        <v>5.4342114379108484</v>
      </c>
      <c r="X97" s="107">
        <v>0.37051978340706726</v>
      </c>
    </row>
    <row r="98" spans="1:24" x14ac:dyDescent="0.25">
      <c r="A98" s="9" t="s">
        <v>85</v>
      </c>
      <c r="C98" s="19">
        <v>35</v>
      </c>
      <c r="D98" s="19" t="s">
        <v>37</v>
      </c>
      <c r="E98" s="9" t="s">
        <v>470</v>
      </c>
      <c r="H98" s="19">
        <v>0.27700000000000002</v>
      </c>
      <c r="I98" s="105">
        <v>8252.69146</v>
      </c>
      <c r="J98" s="105">
        <v>0.93335121691924894</v>
      </c>
      <c r="K98" s="19">
        <v>1.0089999999999999</v>
      </c>
      <c r="L98" s="105">
        <v>99</v>
      </c>
      <c r="M98" s="105">
        <v>12.217882904248418</v>
      </c>
      <c r="N98" s="106">
        <v>255.88398086536117</v>
      </c>
      <c r="O98" s="105">
        <v>36.765451583830071</v>
      </c>
      <c r="P98" s="105">
        <v>4.807457118811147</v>
      </c>
      <c r="Q98" s="105">
        <v>0.320504601717302</v>
      </c>
      <c r="R98" s="105">
        <v>1.4410962884851086</v>
      </c>
      <c r="S98" s="105">
        <v>0.01</v>
      </c>
      <c r="T98" s="107">
        <v>5.8980625215307031E-2</v>
      </c>
      <c r="U98" s="107">
        <v>7.0763594061057714E-2</v>
      </c>
      <c r="V98" s="107">
        <v>0.73964924573570001</v>
      </c>
      <c r="W98" s="107">
        <v>3.5660627542381382</v>
      </c>
      <c r="X98" s="107">
        <v>0.12653019321164224</v>
      </c>
    </row>
    <row r="99" spans="1:24" x14ac:dyDescent="0.25">
      <c r="A99" s="9" t="s">
        <v>81</v>
      </c>
      <c r="C99" s="19">
        <v>32</v>
      </c>
      <c r="D99" s="19" t="s">
        <v>37</v>
      </c>
      <c r="E99" s="9" t="s">
        <v>470</v>
      </c>
      <c r="H99" s="19">
        <v>0.76100000000000001</v>
      </c>
      <c r="I99" s="105">
        <v>19174.632488000003</v>
      </c>
      <c r="J99" s="105">
        <v>2.1685854431124185</v>
      </c>
      <c r="K99" s="19">
        <v>1.028</v>
      </c>
      <c r="L99" s="105">
        <v>159</v>
      </c>
      <c r="M99" s="105">
        <v>61.680154347640823</v>
      </c>
      <c r="N99" s="106">
        <v>535.68783814795825</v>
      </c>
      <c r="O99" s="105">
        <v>336.73483975021446</v>
      </c>
      <c r="P99" s="105">
        <v>30.029037581664625</v>
      </c>
      <c r="Q99" s="105">
        <v>8.568990645850004</v>
      </c>
      <c r="R99" s="105">
        <v>20.850793774275687</v>
      </c>
      <c r="S99" s="105">
        <v>0.77936633087160978</v>
      </c>
      <c r="T99" s="107">
        <v>0.14874240457942633</v>
      </c>
      <c r="U99" s="107">
        <v>0.18154351158667342</v>
      </c>
      <c r="V99" s="107">
        <v>1.3524043073838821</v>
      </c>
      <c r="W99" s="107">
        <v>0.90090337113476182</v>
      </c>
      <c r="X99" s="107">
        <v>0.61868726152306031</v>
      </c>
    </row>
    <row r="100" spans="1:24" x14ac:dyDescent="0.25">
      <c r="A100" s="9" t="s">
        <v>80</v>
      </c>
      <c r="C100" s="19">
        <v>24</v>
      </c>
      <c r="D100" s="19" t="s">
        <v>37</v>
      </c>
      <c r="E100" s="9" t="s">
        <v>470</v>
      </c>
      <c r="H100" s="19">
        <v>0.68799999999999994</v>
      </c>
      <c r="I100" s="105">
        <v>12096.413312000001</v>
      </c>
      <c r="J100" s="105">
        <v>1.3680630300836916</v>
      </c>
      <c r="K100" s="19">
        <v>1.0209999999999999</v>
      </c>
      <c r="L100" s="105">
        <v>210</v>
      </c>
      <c r="M100" s="105">
        <v>44.858230251215716</v>
      </c>
      <c r="N100" s="106">
        <v>464.03500668983986</v>
      </c>
      <c r="O100" s="105">
        <v>205.23925306388713</v>
      </c>
      <c r="P100" s="105">
        <v>8.9236137394313371</v>
      </c>
      <c r="Q100" s="105">
        <v>2.9565384946142781</v>
      </c>
      <c r="R100" s="105">
        <v>13.820729635013462</v>
      </c>
      <c r="S100" s="105">
        <v>9.2604463945453103E-2</v>
      </c>
      <c r="T100" s="107">
        <v>0.11789261949107439</v>
      </c>
      <c r="U100" s="107">
        <v>8.4512661211638335E-2</v>
      </c>
      <c r="V100" s="107">
        <v>0.99597516269402619</v>
      </c>
      <c r="W100" s="107">
        <v>0.82094746471817492</v>
      </c>
      <c r="X100" s="107">
        <v>0.33688578389433516</v>
      </c>
    </row>
    <row r="101" spans="1:24" x14ac:dyDescent="0.25">
      <c r="A101" s="9" t="s">
        <v>78</v>
      </c>
      <c r="C101" s="19">
        <v>20</v>
      </c>
      <c r="D101" s="19" t="s">
        <v>44</v>
      </c>
      <c r="E101" s="9" t="s">
        <v>470</v>
      </c>
      <c r="H101" s="19">
        <v>0.95199999999999996</v>
      </c>
      <c r="I101" s="105">
        <v>21397.955644000001</v>
      </c>
      <c r="J101" s="105">
        <v>2.4200356982583129</v>
      </c>
      <c r="K101" s="19">
        <v>1.0269999999999999</v>
      </c>
      <c r="L101" s="105">
        <v>587</v>
      </c>
      <c r="M101" s="105">
        <v>281.57405944252741</v>
      </c>
      <c r="N101" s="106">
        <v>909.10836330241227</v>
      </c>
      <c r="O101" s="105">
        <v>430.01009960279248</v>
      </c>
      <c r="P101" s="105">
        <v>20.474572158004925</v>
      </c>
      <c r="Q101" s="105">
        <v>5.2143334820860234</v>
      </c>
      <c r="R101" s="105">
        <v>14.34537460456929</v>
      </c>
      <c r="S101" s="105">
        <v>0.27348570262420074</v>
      </c>
      <c r="T101" s="107">
        <v>1.2355147877775726E-2</v>
      </c>
      <c r="U101" s="107">
        <v>7.3076564724834911E-2</v>
      </c>
      <c r="V101" s="107">
        <v>0.78609955453464297</v>
      </c>
      <c r="W101" s="107">
        <v>10.01107449498762</v>
      </c>
      <c r="X101" s="107">
        <v>0.29866368466541426</v>
      </c>
    </row>
    <row r="102" spans="1:24" x14ac:dyDescent="0.25">
      <c r="A102" s="9" t="s">
        <v>77</v>
      </c>
      <c r="C102" s="19">
        <v>69</v>
      </c>
      <c r="D102" s="19" t="s">
        <v>37</v>
      </c>
      <c r="E102" s="9" t="s">
        <v>470</v>
      </c>
      <c r="H102" s="19">
        <v>0.65700000000000003</v>
      </c>
      <c r="I102" s="105">
        <v>13453.013228</v>
      </c>
      <c r="J102" s="105">
        <v>1.5214898470934175</v>
      </c>
      <c r="K102" s="19">
        <v>1.0209999999999999</v>
      </c>
      <c r="L102" s="105">
        <v>231</v>
      </c>
      <c r="M102" s="105">
        <v>268.41435247513243</v>
      </c>
      <c r="N102" s="106">
        <v>2015.5334202224794</v>
      </c>
      <c r="O102" s="105">
        <v>90.634466039727187</v>
      </c>
      <c r="P102" s="105">
        <v>12.810370984148626</v>
      </c>
      <c r="Q102" s="105">
        <v>10.357381534495364</v>
      </c>
      <c r="R102" s="105">
        <v>7.1626714593211593</v>
      </c>
      <c r="S102" s="105">
        <v>6.3614878487764856E-2</v>
      </c>
      <c r="T102" s="107">
        <v>0.10736598497314633</v>
      </c>
      <c r="U102" s="107">
        <v>0.30218094715145538</v>
      </c>
      <c r="V102" s="107">
        <v>1.0940747319547721</v>
      </c>
      <c r="W102" s="107">
        <v>2.6431968188614583</v>
      </c>
      <c r="X102" s="107">
        <v>0.52628319532582635</v>
      </c>
    </row>
    <row r="103" spans="1:24" x14ac:dyDescent="0.25">
      <c r="A103" s="9" t="s">
        <v>76</v>
      </c>
      <c r="C103" s="19">
        <v>23</v>
      </c>
      <c r="D103" s="19" t="s">
        <v>37</v>
      </c>
      <c r="E103" s="9" t="s">
        <v>470</v>
      </c>
      <c r="H103" s="19">
        <v>0.56200000000000006</v>
      </c>
      <c r="I103" s="105">
        <v>11016.150460000001</v>
      </c>
      <c r="J103" s="105">
        <v>1.2458889911784665</v>
      </c>
      <c r="K103" s="19">
        <v>1.016</v>
      </c>
      <c r="L103" s="105">
        <v>154</v>
      </c>
      <c r="M103" s="105">
        <v>19.160780036216821</v>
      </c>
      <c r="N103" s="106">
        <v>485.91160463274616</v>
      </c>
      <c r="O103" s="105">
        <v>396.40446593721242</v>
      </c>
      <c r="P103" s="105">
        <v>5.2229858440405668</v>
      </c>
      <c r="Q103" s="105">
        <v>7.5306205317145434</v>
      </c>
      <c r="R103" s="105">
        <v>13.387244437213488</v>
      </c>
      <c r="S103" s="105">
        <v>0.16199090481425374</v>
      </c>
      <c r="T103" s="107">
        <v>6.5354594573046126E-2</v>
      </c>
      <c r="U103" s="107">
        <v>0.37521644403653243</v>
      </c>
      <c r="V103" s="107">
        <v>1.296566985598822</v>
      </c>
      <c r="W103" s="107">
        <v>0.66471333302902491</v>
      </c>
      <c r="X103" s="107">
        <v>1.8933298538175354</v>
      </c>
    </row>
    <row r="104" spans="1:24" x14ac:dyDescent="0.25">
      <c r="A104" s="9" t="s">
        <v>75</v>
      </c>
      <c r="C104" s="19">
        <v>76</v>
      </c>
      <c r="D104" s="19" t="s">
        <v>44</v>
      </c>
      <c r="E104" s="9" t="s">
        <v>470</v>
      </c>
      <c r="H104" s="19">
        <v>0.82</v>
      </c>
      <c r="I104" s="105">
        <v>21818.761308000001</v>
      </c>
      <c r="J104" s="105">
        <v>2.4676273815878762</v>
      </c>
      <c r="K104" s="19">
        <v>1.0229999999999999</v>
      </c>
      <c r="L104" s="105">
        <v>311</v>
      </c>
      <c r="M104" s="105">
        <v>62.884073444716513</v>
      </c>
      <c r="N104" s="106">
        <v>1438.4155413018693</v>
      </c>
      <c r="O104" s="105">
        <v>218.19936644764147</v>
      </c>
      <c r="P104" s="105">
        <v>19.416852631241326</v>
      </c>
      <c r="Q104" s="105">
        <v>2.086095874128123</v>
      </c>
      <c r="R104" s="105">
        <v>10.94840344116639</v>
      </c>
      <c r="S104" s="105">
        <v>0.13966329465543575</v>
      </c>
      <c r="T104" s="107">
        <v>0.24865500553435033</v>
      </c>
      <c r="U104" s="107">
        <v>5.6288577130596713E-2</v>
      </c>
      <c r="V104" s="107">
        <v>1.204893095927122</v>
      </c>
      <c r="W104" s="107">
        <v>0.42816027217723485</v>
      </c>
      <c r="X104" s="107">
        <v>0.16763190157344826</v>
      </c>
    </row>
    <row r="105" spans="1:24" x14ac:dyDescent="0.25">
      <c r="A105" s="9" t="s">
        <v>74</v>
      </c>
      <c r="C105" s="19">
        <v>30</v>
      </c>
      <c r="D105" s="19" t="s">
        <v>37</v>
      </c>
      <c r="E105" s="9" t="s">
        <v>470</v>
      </c>
      <c r="H105" s="19">
        <v>0.63500000000000001</v>
      </c>
      <c r="I105" s="105">
        <v>19677.073956</v>
      </c>
      <c r="J105" s="105">
        <v>2.2254098570459173</v>
      </c>
      <c r="K105" s="19">
        <v>1.022</v>
      </c>
      <c r="L105" s="105">
        <v>188</v>
      </c>
      <c r="M105" s="105">
        <v>28.961162569706417</v>
      </c>
      <c r="N105" s="106">
        <v>1386.3078563979991</v>
      </c>
      <c r="O105" s="105">
        <v>129.27793189246748</v>
      </c>
      <c r="P105" s="105">
        <v>12.860077790079927</v>
      </c>
      <c r="Q105" s="105">
        <v>5.7907928301272342</v>
      </c>
      <c r="R105" s="105">
        <v>32.302111148120986</v>
      </c>
      <c r="S105" s="105">
        <v>0.12753573443523275</v>
      </c>
      <c r="T105" s="107">
        <v>0.21551525033443431</v>
      </c>
      <c r="U105" s="107">
        <v>0.19356408419192142</v>
      </c>
      <c r="V105" s="107">
        <v>2.0377940855269721</v>
      </c>
      <c r="W105" s="107">
        <v>3.4771921125038485</v>
      </c>
      <c r="X105" s="107">
        <v>0.56702092480994926</v>
      </c>
    </row>
    <row r="106" spans="1:24" x14ac:dyDescent="0.25">
      <c r="A106" s="9" t="s">
        <v>73</v>
      </c>
      <c r="C106" s="19">
        <v>72</v>
      </c>
      <c r="D106" s="19" t="s">
        <v>37</v>
      </c>
      <c r="E106" s="9" t="s">
        <v>470</v>
      </c>
      <c r="H106" s="19">
        <v>0.751</v>
      </c>
      <c r="I106" s="105">
        <v>23533.3606</v>
      </c>
      <c r="J106" s="105">
        <v>2.6615427052703007</v>
      </c>
      <c r="K106" s="19">
        <v>1.026</v>
      </c>
      <c r="L106" s="105">
        <v>394</v>
      </c>
      <c r="M106" s="105">
        <v>52.13232050229692</v>
      </c>
      <c r="N106" s="106">
        <v>1849.4546273593191</v>
      </c>
      <c r="O106" s="105">
        <v>242.51683041742046</v>
      </c>
      <c r="P106" s="105">
        <v>24.452670409680124</v>
      </c>
      <c r="Q106" s="105">
        <v>9.8636632531500137</v>
      </c>
      <c r="R106" s="105">
        <v>19.857519952191389</v>
      </c>
      <c r="S106" s="105">
        <v>0.12618503939614475</v>
      </c>
      <c r="T106" s="107">
        <v>2.0585805476242203</v>
      </c>
      <c r="U106" s="107">
        <v>7.1060886978339705E-2</v>
      </c>
      <c r="V106" s="107">
        <v>1.9552452181329119</v>
      </c>
      <c r="W106" s="107">
        <v>3.3175590523664589</v>
      </c>
      <c r="X106" s="107">
        <v>0.41976984071216028</v>
      </c>
    </row>
    <row r="107" spans="1:24" x14ac:dyDescent="0.25">
      <c r="A107" s="9" t="s">
        <v>71</v>
      </c>
      <c r="C107" s="19">
        <v>34</v>
      </c>
      <c r="D107" s="19" t="s">
        <v>44</v>
      </c>
      <c r="E107" s="9" t="s">
        <v>470</v>
      </c>
      <c r="H107" s="19">
        <v>0.64600000000000002</v>
      </c>
      <c r="I107" s="105">
        <v>16291.843308</v>
      </c>
      <c r="J107" s="105">
        <v>1.8425518330694413</v>
      </c>
      <c r="K107" s="19">
        <v>1.02</v>
      </c>
      <c r="L107" s="105">
        <v>223</v>
      </c>
      <c r="M107" s="105">
        <v>58.840955934442519</v>
      </c>
      <c r="N107" s="106">
        <v>1385.2239418549093</v>
      </c>
      <c r="O107" s="105">
        <v>264.55972331793549</v>
      </c>
      <c r="P107" s="105">
        <v>9.9105985597521276</v>
      </c>
      <c r="Q107" s="105">
        <v>1.5299087435366829</v>
      </c>
      <c r="R107" s="105">
        <v>21.007504637321787</v>
      </c>
      <c r="S107" s="105">
        <v>0.12416267063455474</v>
      </c>
      <c r="T107" s="107">
        <v>0.41646026882280029</v>
      </c>
      <c r="U107" s="107">
        <v>0.18090717867990541</v>
      </c>
      <c r="V107" s="107">
        <v>1.5152245039475321</v>
      </c>
      <c r="W107" s="107">
        <v>6.4368987482396385</v>
      </c>
      <c r="X107" s="107">
        <v>0.65168233261261221</v>
      </c>
    </row>
    <row r="108" spans="1:24" x14ac:dyDescent="0.25">
      <c r="A108" s="9" t="s">
        <v>355</v>
      </c>
      <c r="C108" s="19">
        <v>56</v>
      </c>
      <c r="D108" s="19" t="s">
        <v>44</v>
      </c>
      <c r="E108" s="9" t="s">
        <v>295</v>
      </c>
      <c r="H108" s="19">
        <v>0.63900000000000001</v>
      </c>
      <c r="I108" s="105">
        <v>21884.135900000001</v>
      </c>
      <c r="J108" s="105">
        <v>2.4750210246550552</v>
      </c>
      <c r="K108" s="19">
        <v>1.026</v>
      </c>
      <c r="L108" s="105">
        <v>301.87318179178158</v>
      </c>
      <c r="M108" s="105">
        <v>31.389268134060778</v>
      </c>
      <c r="N108" s="106">
        <v>521.71489744320684</v>
      </c>
      <c r="O108" s="105">
        <v>53.574171358983513</v>
      </c>
      <c r="P108" s="105">
        <v>9.4308620182507212</v>
      </c>
      <c r="Q108" s="105">
        <v>7.0535015626914923</v>
      </c>
      <c r="R108" s="105">
        <v>13.236805301860144</v>
      </c>
      <c r="S108" s="105">
        <v>0.22328611313574928</v>
      </c>
      <c r="T108" s="107">
        <v>0.15259170425936375</v>
      </c>
      <c r="U108" s="107">
        <v>0.10318907796027489</v>
      </c>
      <c r="V108" s="107">
        <v>12.138695356363458</v>
      </c>
      <c r="W108" s="107">
        <v>4.3436401120102293</v>
      </c>
      <c r="X108" s="107">
        <v>0.9439825648087895</v>
      </c>
    </row>
    <row r="109" spans="1:24" x14ac:dyDescent="0.25">
      <c r="A109" s="9" t="s">
        <v>354</v>
      </c>
      <c r="C109" s="19">
        <v>32</v>
      </c>
      <c r="D109" s="19" t="s">
        <v>37</v>
      </c>
      <c r="E109" s="9" t="s">
        <v>295</v>
      </c>
      <c r="H109" s="19">
        <v>0.69799999999999995</v>
      </c>
      <c r="I109" s="105">
        <v>12254.146640000001</v>
      </c>
      <c r="J109" s="105">
        <v>1.3859021307396517</v>
      </c>
      <c r="K109" s="19">
        <v>1.02</v>
      </c>
      <c r="L109" s="105">
        <v>470.76735124463164</v>
      </c>
      <c r="M109" s="105">
        <v>21.628620623518376</v>
      </c>
      <c r="N109" s="106">
        <v>657.42188273016484</v>
      </c>
      <c r="O109" s="105">
        <v>54.885953832778512</v>
      </c>
      <c r="P109" s="105">
        <v>9.7743531760668816</v>
      </c>
      <c r="Q109" s="105">
        <v>5.779642004803172</v>
      </c>
      <c r="R109" s="105">
        <v>4.3476229100609629</v>
      </c>
      <c r="S109" s="105">
        <v>0.21904519690120727</v>
      </c>
      <c r="T109" s="107">
        <v>5.0214691005201539E-2</v>
      </c>
      <c r="U109" s="107">
        <v>5.22364215416731E-2</v>
      </c>
      <c r="V109" s="107">
        <v>5.6553383307755585</v>
      </c>
      <c r="W109" s="107">
        <v>1.7628769140736253</v>
      </c>
      <c r="X109" s="107">
        <v>0.78943912125142945</v>
      </c>
    </row>
    <row r="110" spans="1:24" x14ac:dyDescent="0.25">
      <c r="A110" s="9" t="s">
        <v>353</v>
      </c>
      <c r="C110" s="19">
        <v>64</v>
      </c>
      <c r="D110" s="19" t="s">
        <v>44</v>
      </c>
      <c r="E110" s="9" t="s">
        <v>295</v>
      </c>
      <c r="H110" s="19">
        <v>0.56999999999999995</v>
      </c>
      <c r="I110" s="105" t="s">
        <v>13</v>
      </c>
      <c r="J110" s="105" t="s">
        <v>13</v>
      </c>
      <c r="K110" s="19">
        <v>1.0149999999999999</v>
      </c>
      <c r="L110" s="105">
        <v>156.4912139401726</v>
      </c>
      <c r="M110" s="105">
        <v>39.342390391653375</v>
      </c>
      <c r="N110" s="106">
        <v>401.69224069402679</v>
      </c>
      <c r="O110" s="105">
        <v>24.547623923101707</v>
      </c>
      <c r="P110" s="105">
        <v>8.2394572439010609</v>
      </c>
      <c r="Q110" s="105">
        <v>1.7763824690565437</v>
      </c>
      <c r="R110" s="105">
        <v>2.9427840629714233</v>
      </c>
      <c r="S110" s="105">
        <v>0.14863992645735469</v>
      </c>
      <c r="T110" s="107">
        <v>1.7941171114272139E-2</v>
      </c>
      <c r="U110" s="107">
        <v>1.9668716193105649E-2</v>
      </c>
      <c r="V110" s="107">
        <v>3.3284677297413183</v>
      </c>
      <c r="W110" s="107">
        <v>0.74822549882894929</v>
      </c>
      <c r="X110" s="107">
        <v>0.16106793607705189</v>
      </c>
    </row>
    <row r="111" spans="1:24" x14ac:dyDescent="0.25">
      <c r="A111" s="9" t="s">
        <v>352</v>
      </c>
      <c r="C111" s="19">
        <v>49</v>
      </c>
      <c r="D111" s="19" t="s">
        <v>37</v>
      </c>
      <c r="E111" s="9" t="s">
        <v>295</v>
      </c>
      <c r="H111" s="19">
        <v>0.57999999999999996</v>
      </c>
      <c r="I111" s="105">
        <v>11015.834636000001</v>
      </c>
      <c r="J111" s="105">
        <v>1.2458532725627687</v>
      </c>
      <c r="K111" s="19">
        <v>1.0169999999999999</v>
      </c>
      <c r="L111" s="105">
        <v>189.17920260215561</v>
      </c>
      <c r="M111" s="105">
        <v>45.471499220329576</v>
      </c>
      <c r="N111" s="106">
        <v>2022.3624343716228</v>
      </c>
      <c r="O111" s="105">
        <v>37.601437902059509</v>
      </c>
      <c r="P111" s="105">
        <v>11.333151108491599</v>
      </c>
      <c r="Q111" s="105">
        <v>7.2521178243203916</v>
      </c>
      <c r="R111" s="105">
        <v>4.3732204017838434</v>
      </c>
      <c r="S111" s="105">
        <v>0.3708425721699033</v>
      </c>
      <c r="T111" s="107">
        <v>0.27025208663229416</v>
      </c>
      <c r="U111" s="107">
        <v>4.1718194560701902E-2</v>
      </c>
      <c r="V111" s="107">
        <v>3.4744818744777985</v>
      </c>
      <c r="W111" s="107">
        <v>83.803830683901282</v>
      </c>
      <c r="X111" s="107">
        <v>1.5261211609734657</v>
      </c>
    </row>
    <row r="112" spans="1:24" x14ac:dyDescent="0.25">
      <c r="A112" s="9" t="s">
        <v>351</v>
      </c>
      <c r="C112" s="19">
        <v>70</v>
      </c>
      <c r="D112" s="19" t="s">
        <v>37</v>
      </c>
      <c r="E112" s="9" t="s">
        <v>295</v>
      </c>
      <c r="H112" s="19">
        <v>0.63600000000000001</v>
      </c>
      <c r="I112" s="105">
        <v>16732.515343999999</v>
      </c>
      <c r="J112" s="105">
        <v>1.8923903352182763</v>
      </c>
      <c r="K112" s="19">
        <v>1.0189999999999999</v>
      </c>
      <c r="L112" s="105">
        <v>329.03188454669765</v>
      </c>
      <c r="M112" s="105">
        <v>58.103914611008776</v>
      </c>
      <c r="N112" s="106">
        <v>220.91610542611281</v>
      </c>
      <c r="O112" s="105">
        <v>27.626171109815107</v>
      </c>
      <c r="P112" s="105">
        <v>13.610242139583379</v>
      </c>
      <c r="Q112" s="105">
        <v>4.3926243490288517</v>
      </c>
      <c r="R112" s="105">
        <v>10.717042824666985</v>
      </c>
      <c r="S112" s="105">
        <v>0.20709063322324328</v>
      </c>
      <c r="T112" s="107">
        <v>4.4313202291537138E-2</v>
      </c>
      <c r="U112" s="107">
        <v>4.9460021257156497E-2</v>
      </c>
      <c r="V112" s="107">
        <v>5.1493613437099999</v>
      </c>
      <c r="W112" s="107">
        <v>6.3423877659195895</v>
      </c>
      <c r="X112" s="107">
        <v>0.66321164266615151</v>
      </c>
    </row>
    <row r="113" spans="1:24" x14ac:dyDescent="0.25">
      <c r="A113" s="9" t="s">
        <v>350</v>
      </c>
      <c r="C113" s="19">
        <v>58</v>
      </c>
      <c r="D113" s="19" t="s">
        <v>44</v>
      </c>
      <c r="E113" s="9" t="s">
        <v>295</v>
      </c>
      <c r="H113" s="19">
        <v>0.56999999999999995</v>
      </c>
      <c r="I113" s="105">
        <v>11923.531364</v>
      </c>
      <c r="J113" s="105">
        <v>1.348510672246098</v>
      </c>
      <c r="K113" s="19">
        <v>1.0149999999999999</v>
      </c>
      <c r="L113" s="105">
        <v>278.16915255096558</v>
      </c>
      <c r="M113" s="105">
        <v>22.934380213934578</v>
      </c>
      <c r="N113" s="106">
        <v>790.47855525630484</v>
      </c>
      <c r="O113" s="105">
        <v>96.248021766864511</v>
      </c>
      <c r="P113" s="105">
        <v>30.439976156531042</v>
      </c>
      <c r="Q113" s="105">
        <v>8.384093554225613</v>
      </c>
      <c r="R113" s="105">
        <v>11.383539569030702</v>
      </c>
      <c r="S113" s="105">
        <v>0.11763149020997989</v>
      </c>
      <c r="T113" s="107">
        <v>8.300542574332255E-2</v>
      </c>
      <c r="U113" s="107">
        <v>5.83479408249249E-2</v>
      </c>
      <c r="V113" s="107">
        <v>4.2335071731269185</v>
      </c>
      <c r="W113" s="107">
        <v>0.77858723980474931</v>
      </c>
      <c r="X113" s="107">
        <v>0.48673378474507556</v>
      </c>
    </row>
    <row r="114" spans="1:24" x14ac:dyDescent="0.25">
      <c r="A114" s="9" t="s">
        <v>349</v>
      </c>
      <c r="C114" s="19">
        <v>57</v>
      </c>
      <c r="D114" s="19" t="s">
        <v>37</v>
      </c>
      <c r="E114" s="9" t="s">
        <v>295</v>
      </c>
      <c r="H114" s="19">
        <v>0.224</v>
      </c>
      <c r="I114" s="105">
        <v>5221.0112600000002</v>
      </c>
      <c r="J114" s="105">
        <v>0.59047854105406017</v>
      </c>
      <c r="K114" s="19">
        <v>1.0069999999999999</v>
      </c>
      <c r="L114" s="105">
        <v>103.90882375649282</v>
      </c>
      <c r="M114" s="105">
        <v>9.8787257038665981</v>
      </c>
      <c r="N114" s="106">
        <v>494.04368943532086</v>
      </c>
      <c r="O114" s="105">
        <v>22.714889104108909</v>
      </c>
      <c r="P114" s="105">
        <v>12.827096246841501</v>
      </c>
      <c r="Q114" s="105">
        <v>4.7705760293851718</v>
      </c>
      <c r="R114" s="105">
        <v>4.8516791073043635</v>
      </c>
      <c r="S114" s="105">
        <v>0.11218479536788167</v>
      </c>
      <c r="T114" s="107">
        <v>6.0974622463454344E-2</v>
      </c>
      <c r="U114" s="107">
        <v>3.017561954599312E-2</v>
      </c>
      <c r="V114" s="107">
        <v>1.3429708888488685</v>
      </c>
      <c r="W114" s="107">
        <v>4.061063887347669</v>
      </c>
      <c r="X114" s="107">
        <v>0.16625799901072072</v>
      </c>
    </row>
    <row r="115" spans="1:24" x14ac:dyDescent="0.25">
      <c r="A115" s="9" t="s">
        <v>348</v>
      </c>
      <c r="C115" s="19">
        <v>48</v>
      </c>
      <c r="D115" s="19" t="s">
        <v>44</v>
      </c>
      <c r="E115" s="9" t="s">
        <v>295</v>
      </c>
      <c r="H115" s="19">
        <v>0.497</v>
      </c>
      <c r="I115" s="105">
        <v>11214.207176</v>
      </c>
      <c r="J115" s="105">
        <v>1.2682885292920154</v>
      </c>
      <c r="K115" s="19">
        <v>1.0129999999999999</v>
      </c>
      <c r="L115" s="105">
        <v>289.23970773812363</v>
      </c>
      <c r="M115" s="105">
        <v>19.463670629975937</v>
      </c>
      <c r="N115" s="106">
        <v>949.51266855009476</v>
      </c>
      <c r="O115" s="105">
        <v>57.558630534894711</v>
      </c>
      <c r="P115" s="105">
        <v>9.4862325130707816</v>
      </c>
      <c r="Q115" s="105">
        <v>7.0340408955129918</v>
      </c>
      <c r="R115" s="105">
        <v>2.9011697040663629</v>
      </c>
      <c r="S115" s="105">
        <v>0.11408892702008347</v>
      </c>
      <c r="T115" s="107">
        <v>0.24073360585249812</v>
      </c>
      <c r="U115" s="107">
        <v>4.0001170548682359E-2</v>
      </c>
      <c r="V115" s="107">
        <v>9.1724661560163785</v>
      </c>
      <c r="W115" s="107">
        <v>1.9172722705678893</v>
      </c>
      <c r="X115" s="107">
        <v>0.39011694033094757</v>
      </c>
    </row>
    <row r="116" spans="1:24" x14ac:dyDescent="0.25">
      <c r="A116" s="9" t="s">
        <v>347</v>
      </c>
      <c r="C116" s="19">
        <v>56</v>
      </c>
      <c r="D116" s="19" t="s">
        <v>44</v>
      </c>
      <c r="E116" s="9" t="s">
        <v>295</v>
      </c>
      <c r="H116" s="19">
        <v>0.46400000000000002</v>
      </c>
      <c r="I116" s="105">
        <v>6729.8320400000002</v>
      </c>
      <c r="J116" s="105">
        <v>0.76112101786926034</v>
      </c>
      <c r="K116" s="19">
        <v>1.0129999999999999</v>
      </c>
      <c r="L116" s="105">
        <v>131.8517228967242</v>
      </c>
      <c r="M116" s="105">
        <v>12.5415250931195</v>
      </c>
      <c r="N116" s="106">
        <v>169.86293261582861</v>
      </c>
      <c r="O116" s="105">
        <v>12.541924432973008</v>
      </c>
      <c r="P116" s="105">
        <v>4.9889670908296413</v>
      </c>
      <c r="Q116" s="105">
        <v>2.9547011141509323</v>
      </c>
      <c r="R116" s="105">
        <v>0.93547616399469902</v>
      </c>
      <c r="S116" s="105">
        <v>7.1730727895614882E-2</v>
      </c>
      <c r="T116" s="107">
        <v>6.3100943476625537E-2</v>
      </c>
      <c r="U116" s="107">
        <v>2.5761094259160122E-2</v>
      </c>
      <c r="V116" s="107">
        <v>2.1722069821696786</v>
      </c>
      <c r="W116" s="107">
        <v>14.63696961948351</v>
      </c>
      <c r="X116" s="107">
        <v>0.38661606176226759</v>
      </c>
    </row>
    <row r="117" spans="1:24" x14ac:dyDescent="0.25">
      <c r="A117" s="9" t="s">
        <v>346</v>
      </c>
      <c r="C117" s="19">
        <v>60</v>
      </c>
      <c r="D117" s="19" t="s">
        <v>37</v>
      </c>
      <c r="E117" s="9" t="s">
        <v>295</v>
      </c>
      <c r="H117" s="19">
        <v>0.27300000000000002</v>
      </c>
      <c r="I117" s="105">
        <v>4217.1356960000003</v>
      </c>
      <c r="J117" s="105">
        <v>0.47694364351956575</v>
      </c>
      <c r="K117" s="19">
        <v>1.006</v>
      </c>
      <c r="L117" s="105">
        <v>103.92647778626981</v>
      </c>
      <c r="M117" s="105">
        <v>3.3838553688574775</v>
      </c>
      <c r="N117" s="106">
        <v>281.32551279086681</v>
      </c>
      <c r="O117" s="105">
        <v>6.4223386000225489</v>
      </c>
      <c r="P117" s="105">
        <v>4.208226055774781</v>
      </c>
      <c r="Q117" s="105">
        <v>0.58122291973803986</v>
      </c>
      <c r="R117" s="105">
        <v>2.5091894587782231</v>
      </c>
      <c r="S117" s="105">
        <v>5.1666784201600882E-2</v>
      </c>
      <c r="T117" s="107">
        <v>0.01</v>
      </c>
      <c r="U117" s="107">
        <v>1.5907946427416178E-2</v>
      </c>
      <c r="V117" s="107">
        <v>1.4155621303554045</v>
      </c>
      <c r="W117" s="107">
        <v>5.74776020743675</v>
      </c>
      <c r="X117" s="107">
        <v>9.4533354200884517E-2</v>
      </c>
    </row>
    <row r="118" spans="1:24" x14ac:dyDescent="0.25">
      <c r="A118" s="9" t="s">
        <v>345</v>
      </c>
      <c r="C118" s="19">
        <v>87</v>
      </c>
      <c r="D118" s="19" t="s">
        <v>37</v>
      </c>
      <c r="E118" s="9" t="s">
        <v>295</v>
      </c>
      <c r="H118" s="19">
        <v>0.33500000000000002</v>
      </c>
      <c r="I118" s="105" t="s">
        <v>13</v>
      </c>
      <c r="J118" s="105" t="s">
        <v>13</v>
      </c>
      <c r="K118" s="19">
        <v>1.012</v>
      </c>
      <c r="L118" s="105">
        <v>182.8907842779748</v>
      </c>
      <c r="M118" s="105">
        <v>7.2532850051257567</v>
      </c>
      <c r="N118" s="106">
        <v>605.28462676693482</v>
      </c>
      <c r="O118" s="105">
        <v>22.592523861413511</v>
      </c>
      <c r="P118" s="105">
        <v>6.9698433824590413</v>
      </c>
      <c r="Q118" s="105">
        <v>1.9574009325604238</v>
      </c>
      <c r="R118" s="105">
        <v>0.52569821418858897</v>
      </c>
      <c r="S118" s="105">
        <v>3.7201052451337278E-2</v>
      </c>
      <c r="T118" s="107">
        <v>7.7097031894841531E-2</v>
      </c>
      <c r="U118" s="107">
        <v>7.3968294257576298E-2</v>
      </c>
      <c r="V118" s="107">
        <v>1.4131521354652385</v>
      </c>
      <c r="W118" s="107">
        <v>0.22833444360759736</v>
      </c>
      <c r="X118" s="107">
        <v>4.639705317162271E-2</v>
      </c>
    </row>
    <row r="119" spans="1:24" x14ac:dyDescent="0.25">
      <c r="A119" s="9" t="s">
        <v>344</v>
      </c>
      <c r="C119" s="19">
        <v>50</v>
      </c>
      <c r="D119" s="19" t="s">
        <v>44</v>
      </c>
      <c r="E119" s="9" t="s">
        <v>295</v>
      </c>
      <c r="H119" s="19">
        <v>0.23699999999999999</v>
      </c>
      <c r="I119" s="105">
        <v>5178.9324920000008</v>
      </c>
      <c r="J119" s="105">
        <v>0.58571957611400149</v>
      </c>
      <c r="K119" s="19">
        <v>1.0069999999999999</v>
      </c>
      <c r="L119" s="105">
        <v>298.89017272038564</v>
      </c>
      <c r="M119" s="105">
        <v>4.2329777011042777</v>
      </c>
      <c r="N119" s="106">
        <v>285.06014973431684</v>
      </c>
      <c r="O119" s="105">
        <v>9.4480648900507891</v>
      </c>
      <c r="P119" s="105">
        <v>3.3606958998726411</v>
      </c>
      <c r="Q119" s="105">
        <v>0.92358905050000595</v>
      </c>
      <c r="R119" s="105">
        <v>1.1561583956991111</v>
      </c>
      <c r="S119" s="105">
        <v>0.10927728182755808</v>
      </c>
      <c r="T119" s="107">
        <v>0.01</v>
      </c>
      <c r="U119" s="107">
        <v>3.8907521172306596E-3</v>
      </c>
      <c r="V119" s="107">
        <v>0.72386996935645054</v>
      </c>
      <c r="W119" s="107">
        <v>1.4424103002121214</v>
      </c>
      <c r="X119" s="107">
        <v>0.2519585742893975</v>
      </c>
    </row>
    <row r="120" spans="1:24" x14ac:dyDescent="0.25">
      <c r="A120" s="9" t="s">
        <v>336</v>
      </c>
      <c r="C120" s="19">
        <v>27</v>
      </c>
      <c r="D120" s="19" t="s">
        <v>37</v>
      </c>
      <c r="E120" s="9" t="s">
        <v>295</v>
      </c>
      <c r="H120" s="19">
        <v>0.752</v>
      </c>
      <c r="I120" s="105">
        <v>13877.182424000001</v>
      </c>
      <c r="J120" s="105">
        <v>1.5694619344039811</v>
      </c>
      <c r="K120" s="19">
        <v>1.0209999999999999</v>
      </c>
      <c r="L120" s="105">
        <v>184.0843476165098</v>
      </c>
      <c r="M120" s="105">
        <v>42.841170196748379</v>
      </c>
      <c r="N120" s="106">
        <v>924.60505762417085</v>
      </c>
      <c r="O120" s="105">
        <v>211.3197926000999</v>
      </c>
      <c r="P120" s="105">
        <v>8.2799849359171223</v>
      </c>
      <c r="Q120" s="105">
        <v>4.7392613468283713</v>
      </c>
      <c r="R120" s="105">
        <v>8.3011714300378632</v>
      </c>
      <c r="S120" s="105">
        <v>0.32732557628531933</v>
      </c>
      <c r="T120" s="107">
        <v>0.22302294461188416</v>
      </c>
      <c r="U120" s="107">
        <v>6.1522344945883697E-2</v>
      </c>
      <c r="V120" s="107">
        <v>3.422081218029879</v>
      </c>
      <c r="W120" s="107">
        <v>1.3979027108988273</v>
      </c>
      <c r="X120" s="107">
        <v>0.33456983044696353</v>
      </c>
    </row>
    <row r="121" spans="1:24" x14ac:dyDescent="0.25">
      <c r="A121" s="9" t="s">
        <v>334</v>
      </c>
      <c r="C121" s="19">
        <v>70</v>
      </c>
      <c r="D121" s="19" t="s">
        <v>37</v>
      </c>
      <c r="E121" s="9" t="s">
        <v>295</v>
      </c>
      <c r="H121" s="19">
        <v>0.54700000000000004</v>
      </c>
      <c r="I121" s="105">
        <v>9963.8738720000001</v>
      </c>
      <c r="J121" s="105">
        <v>1.1268801031440849</v>
      </c>
      <c r="K121" s="19">
        <v>1.016</v>
      </c>
      <c r="L121" s="105">
        <v>244.82682125205963</v>
      </c>
      <c r="M121" s="105">
        <v>329.25210397343335</v>
      </c>
      <c r="N121" s="106">
        <v>280.77156445207686</v>
      </c>
      <c r="O121" s="105">
        <v>217.89319366981994</v>
      </c>
      <c r="P121" s="105">
        <v>11.562955295411681</v>
      </c>
      <c r="Q121" s="105">
        <v>27.091831585033791</v>
      </c>
      <c r="R121" s="105">
        <v>4.439052707130223</v>
      </c>
      <c r="S121" s="105">
        <v>0.21163694932154331</v>
      </c>
      <c r="T121" s="107">
        <v>2.502796576186574E-2</v>
      </c>
      <c r="U121" s="107">
        <v>1.9480573280235461E-2</v>
      </c>
      <c r="V121" s="107">
        <v>2.8264999095990584</v>
      </c>
      <c r="W121" s="107">
        <v>0.42759860950610734</v>
      </c>
      <c r="X121" s="107">
        <v>0.50832605239902751</v>
      </c>
    </row>
    <row r="122" spans="1:24" x14ac:dyDescent="0.25">
      <c r="A122" s="9" t="s">
        <v>333</v>
      </c>
      <c r="C122" s="19">
        <v>23</v>
      </c>
      <c r="D122" s="19" t="s">
        <v>37</v>
      </c>
      <c r="E122" s="9" t="s">
        <v>295</v>
      </c>
      <c r="H122" s="19">
        <v>0.72099999999999997</v>
      </c>
      <c r="I122" s="105">
        <v>13624.709816000001</v>
      </c>
      <c r="J122" s="105">
        <v>1.5409081447636281</v>
      </c>
      <c r="K122" s="19">
        <v>1.0189999999999999</v>
      </c>
      <c r="L122" s="105">
        <v>620.09573482359758</v>
      </c>
      <c r="M122" s="105">
        <v>29.766927420716979</v>
      </c>
      <c r="N122" s="106">
        <v>553.59558511055877</v>
      </c>
      <c r="O122" s="105">
        <v>79.440318565059712</v>
      </c>
      <c r="P122" s="105">
        <v>15.70176513929554</v>
      </c>
      <c r="Q122" s="105">
        <v>9.9496463725338327</v>
      </c>
      <c r="R122" s="105">
        <v>11.550167897713724</v>
      </c>
      <c r="S122" s="105">
        <v>6.735851444559729E-2</v>
      </c>
      <c r="T122" s="107">
        <v>9.9286491634062335E-2</v>
      </c>
      <c r="U122" s="107">
        <v>4.5608554754884498E-2</v>
      </c>
      <c r="V122" s="107">
        <v>8.2353286394046989</v>
      </c>
      <c r="W122" s="107">
        <v>3.833239858461309</v>
      </c>
      <c r="X122" s="107">
        <v>0.2465765619839615</v>
      </c>
    </row>
    <row r="123" spans="1:24" x14ac:dyDescent="0.25">
      <c r="A123" s="9" t="s">
        <v>332</v>
      </c>
      <c r="C123" s="19">
        <v>50</v>
      </c>
      <c r="D123" s="19" t="s">
        <v>37</v>
      </c>
      <c r="E123" s="9" t="s">
        <v>295</v>
      </c>
      <c r="H123" s="19">
        <v>0.32400000000000001</v>
      </c>
      <c r="I123" s="105" t="s">
        <v>13</v>
      </c>
      <c r="J123" s="105" t="s">
        <v>13</v>
      </c>
      <c r="K123" s="19">
        <v>1.014</v>
      </c>
      <c r="L123" s="105">
        <v>118.36798059003286</v>
      </c>
      <c r="M123" s="105">
        <v>21.433059299510976</v>
      </c>
      <c r="N123" s="106">
        <v>699.24791810364286</v>
      </c>
      <c r="O123" s="105">
        <v>112.81441752303751</v>
      </c>
      <c r="P123" s="105">
        <v>7.6024814456744814</v>
      </c>
      <c r="Q123" s="105">
        <v>1.967773423157646</v>
      </c>
      <c r="R123" s="105">
        <v>3.0199958533628828</v>
      </c>
      <c r="S123" s="105">
        <v>0.45850720417912127</v>
      </c>
      <c r="T123" s="107">
        <v>7.0353846678188336E-2</v>
      </c>
      <c r="U123" s="107">
        <v>7.3329985064660902E-2</v>
      </c>
      <c r="V123" s="107">
        <v>3.5535132485267185</v>
      </c>
      <c r="W123" s="107">
        <v>0.57887382005570132</v>
      </c>
      <c r="X123" s="107">
        <v>0.39070120893763555</v>
      </c>
    </row>
    <row r="124" spans="1:24" x14ac:dyDescent="0.25">
      <c r="A124" s="9" t="s">
        <v>331</v>
      </c>
      <c r="C124" s="19">
        <v>36</v>
      </c>
      <c r="D124" s="19" t="s">
        <v>37</v>
      </c>
      <c r="E124" s="9" t="s">
        <v>295</v>
      </c>
      <c r="H124" s="19">
        <v>0.37</v>
      </c>
      <c r="I124" s="105">
        <v>6080.6143519999996</v>
      </c>
      <c r="J124" s="105">
        <v>0.68769671477041383</v>
      </c>
      <c r="K124" s="19">
        <v>1.01</v>
      </c>
      <c r="L124" s="105">
        <v>204.5253660039096</v>
      </c>
      <c r="M124" s="105">
        <v>14.5064646878565</v>
      </c>
      <c r="N124" s="106">
        <v>210.47024484232682</v>
      </c>
      <c r="O124" s="105">
        <v>41.075259461999913</v>
      </c>
      <c r="P124" s="105">
        <v>9.0340285310845019</v>
      </c>
      <c r="Q124" s="105">
        <v>1.13427629356014</v>
      </c>
      <c r="R124" s="105">
        <v>2.0446714469995628</v>
      </c>
      <c r="S124" s="105">
        <v>6.8331818353344079E-2</v>
      </c>
      <c r="T124" s="107">
        <v>3.583798203282574E-2</v>
      </c>
      <c r="U124" s="107">
        <v>2.4959567427049419E-2</v>
      </c>
      <c r="V124" s="107">
        <v>3.1217581809601187</v>
      </c>
      <c r="W124" s="107">
        <v>0.97992582388735716</v>
      </c>
      <c r="X124" s="107">
        <v>0.36755702672240553</v>
      </c>
    </row>
    <row r="125" spans="1:24" x14ac:dyDescent="0.25">
      <c r="A125" s="9" t="s">
        <v>330</v>
      </c>
      <c r="C125" s="19">
        <v>28</v>
      </c>
      <c r="D125" s="19" t="s">
        <v>37</v>
      </c>
      <c r="E125" s="9" t="s">
        <v>295</v>
      </c>
      <c r="H125" s="19" t="s">
        <v>13</v>
      </c>
      <c r="I125" s="105" t="s">
        <v>13</v>
      </c>
      <c r="J125" s="105" t="s">
        <v>13</v>
      </c>
      <c r="K125" s="19">
        <v>1.0129999999999999</v>
      </c>
      <c r="L125" s="105">
        <v>459.20863589410965</v>
      </c>
      <c r="M125" s="105">
        <v>21.037641826738177</v>
      </c>
      <c r="N125" s="106">
        <v>571.0444163837908</v>
      </c>
      <c r="O125" s="105">
        <v>67.670541822115709</v>
      </c>
      <c r="P125" s="105">
        <v>4.7326087421569802</v>
      </c>
      <c r="Q125" s="105">
        <v>1.3552017865008739</v>
      </c>
      <c r="R125" s="105">
        <v>7.5647396883898219</v>
      </c>
      <c r="S125" s="105">
        <v>5.2520355783694087E-2</v>
      </c>
      <c r="T125" s="107">
        <v>3.3632505496769542E-2</v>
      </c>
      <c r="U125" s="107">
        <v>1.3386031486933639E-2</v>
      </c>
      <c r="V125" s="107">
        <v>10.067327555257076</v>
      </c>
      <c r="W125" s="107">
        <v>12.575380542664812</v>
      </c>
      <c r="X125" s="107">
        <v>0.34022872750218752</v>
      </c>
    </row>
    <row r="126" spans="1:24" x14ac:dyDescent="0.25">
      <c r="A126" s="9" t="s">
        <v>329</v>
      </c>
      <c r="C126" s="19">
        <v>28</v>
      </c>
      <c r="D126" s="19" t="s">
        <v>37</v>
      </c>
      <c r="E126" s="9" t="s">
        <v>295</v>
      </c>
      <c r="H126" s="19">
        <v>0.42199999999999999</v>
      </c>
      <c r="I126" s="105">
        <v>6038.5355840000002</v>
      </c>
      <c r="J126" s="105">
        <v>0.68293774983035516</v>
      </c>
      <c r="K126" s="19">
        <v>1.0109999999999999</v>
      </c>
      <c r="L126" s="105">
        <v>145.75330514821442</v>
      </c>
      <c r="M126" s="105">
        <v>12.626878283963958</v>
      </c>
      <c r="N126" s="106">
        <v>650.01085268092879</v>
      </c>
      <c r="O126" s="105">
        <v>38.922787779210708</v>
      </c>
      <c r="P126" s="105">
        <v>4.6961566199682618</v>
      </c>
      <c r="Q126" s="105">
        <v>3.451903739953992</v>
      </c>
      <c r="R126" s="105">
        <v>2.3847696031634431</v>
      </c>
      <c r="S126" s="105">
        <v>4.1634558811105282E-2</v>
      </c>
      <c r="T126" s="107">
        <v>0.11129924080265795</v>
      </c>
      <c r="U126" s="107">
        <v>0.1319499106683269</v>
      </c>
      <c r="V126" s="107">
        <v>3.0613556530291586</v>
      </c>
      <c r="W126" s="107">
        <v>2.2512804528334094</v>
      </c>
      <c r="X126" s="107">
        <v>0.27287978975733751</v>
      </c>
    </row>
    <row r="127" spans="1:24" x14ac:dyDescent="0.25">
      <c r="A127" s="9" t="s">
        <v>328</v>
      </c>
      <c r="C127" s="19">
        <v>62</v>
      </c>
      <c r="D127" s="19" t="s">
        <v>44</v>
      </c>
      <c r="E127" s="9" t="s">
        <v>295</v>
      </c>
      <c r="H127" s="19">
        <v>0.61299999999999999</v>
      </c>
      <c r="I127" s="105">
        <v>20345.266088</v>
      </c>
      <c r="J127" s="105">
        <v>2.3009801049536303</v>
      </c>
      <c r="K127" s="19">
        <v>1.018</v>
      </c>
      <c r="L127" s="105">
        <v>320.77642905570565</v>
      </c>
      <c r="M127" s="105">
        <v>37.785445308997573</v>
      </c>
      <c r="N127" s="106">
        <v>1097.4923755566188</v>
      </c>
      <c r="O127" s="105">
        <v>19.891849901248388</v>
      </c>
      <c r="P127" s="105">
        <v>21.930462465795443</v>
      </c>
      <c r="Q127" s="105">
        <v>42.234121885684594</v>
      </c>
      <c r="R127" s="105">
        <v>2.3786599789798628</v>
      </c>
      <c r="S127" s="105">
        <v>0.12360759317440169</v>
      </c>
      <c r="T127" s="107">
        <v>0.19988431543736415</v>
      </c>
      <c r="U127" s="107">
        <v>0.16831499654017049</v>
      </c>
      <c r="V127" s="107">
        <v>7.4128255346929395</v>
      </c>
      <c r="W127" s="107">
        <v>0.75047560585262318</v>
      </c>
      <c r="X127" s="107">
        <v>0.38569526863737352</v>
      </c>
    </row>
    <row r="128" spans="1:24" x14ac:dyDescent="0.25">
      <c r="A128" s="9" t="s">
        <v>327</v>
      </c>
      <c r="C128" s="19">
        <v>60</v>
      </c>
      <c r="D128" s="19" t="s">
        <v>37</v>
      </c>
      <c r="E128" s="9" t="s">
        <v>295</v>
      </c>
      <c r="H128" s="19">
        <v>0.80800000000000005</v>
      </c>
      <c r="I128" s="105">
        <v>9999.9377720000011</v>
      </c>
      <c r="J128" s="105">
        <v>1.130958807057227</v>
      </c>
      <c r="K128" s="19">
        <v>1.0189999999999999</v>
      </c>
      <c r="L128" s="105">
        <v>296.26543920428765</v>
      </c>
      <c r="M128" s="105">
        <v>95.537463897593383</v>
      </c>
      <c r="N128" s="106">
        <v>377.72990131595884</v>
      </c>
      <c r="O128" s="105">
        <v>45.860219331527112</v>
      </c>
      <c r="P128" s="105">
        <v>6.2818909009077419</v>
      </c>
      <c r="Q128" s="105">
        <v>7.7112935091170121</v>
      </c>
      <c r="R128" s="105">
        <v>3.654172586224683</v>
      </c>
      <c r="S128" s="105">
        <v>3.6239276180100484E-2</v>
      </c>
      <c r="T128" s="107">
        <v>7.399474210119833E-2</v>
      </c>
      <c r="U128" s="107">
        <v>7.6993938937406303E-2</v>
      </c>
      <c r="V128" s="107">
        <v>2.2302616571598186</v>
      </c>
      <c r="W128" s="107">
        <v>5.0321919663231895</v>
      </c>
      <c r="X128" s="107">
        <v>0.22252893490598552</v>
      </c>
    </row>
    <row r="129" spans="1:24" x14ac:dyDescent="0.25">
      <c r="A129" s="9" t="s">
        <v>326</v>
      </c>
      <c r="C129" s="19">
        <v>44</v>
      </c>
      <c r="D129" s="19" t="s">
        <v>37</v>
      </c>
      <c r="E129" s="9" t="s">
        <v>295</v>
      </c>
      <c r="H129" s="19">
        <v>0.45300000000000001</v>
      </c>
      <c r="I129" s="105">
        <v>6266.9655920000005</v>
      </c>
      <c r="J129" s="105">
        <v>0.70877240352861348</v>
      </c>
      <c r="K129" s="19">
        <v>1.012</v>
      </c>
      <c r="L129" s="105">
        <v>254.90916324886359</v>
      </c>
      <c r="M129" s="105">
        <v>16.811269449847739</v>
      </c>
      <c r="N129" s="106">
        <v>265.10317378594482</v>
      </c>
      <c r="O129" s="105">
        <v>8.9070629786449285</v>
      </c>
      <c r="P129" s="105">
        <v>4.4967367663004012</v>
      </c>
      <c r="Q129" s="105">
        <v>6.3393074151803717</v>
      </c>
      <c r="R129" s="105">
        <v>2.4505694767009629</v>
      </c>
      <c r="S129" s="105">
        <v>3.5899320469223089E-2</v>
      </c>
      <c r="T129" s="107">
        <v>1.5135710993712938E-2</v>
      </c>
      <c r="U129" s="107">
        <v>5.2516001446749304E-2</v>
      </c>
      <c r="V129" s="107">
        <v>2.1209232930243385</v>
      </c>
      <c r="W129" s="107">
        <v>0.64067409104905726</v>
      </c>
      <c r="X129" s="107">
        <v>0.14539247679997272</v>
      </c>
    </row>
    <row r="130" spans="1:24" x14ac:dyDescent="0.25">
      <c r="A130" s="9" t="s">
        <v>325</v>
      </c>
      <c r="C130" s="19">
        <v>38</v>
      </c>
      <c r="D130" s="19" t="s">
        <v>37</v>
      </c>
      <c r="E130" s="9" t="s">
        <v>295</v>
      </c>
      <c r="H130" s="19">
        <v>0.41299999999999998</v>
      </c>
      <c r="I130" s="105">
        <v>9080.2197440000018</v>
      </c>
      <c r="J130" s="105">
        <v>1.0269418394028502</v>
      </c>
      <c r="K130" s="19">
        <v>1.0109999999999999</v>
      </c>
      <c r="L130" s="105">
        <v>383.05964535349165</v>
      </c>
      <c r="M130" s="105">
        <v>26.040069846446777</v>
      </c>
      <c r="N130" s="106">
        <v>374.18841295183881</v>
      </c>
      <c r="O130" s="105">
        <v>25.153438270890906</v>
      </c>
      <c r="P130" s="105">
        <v>7.4107375029013811</v>
      </c>
      <c r="Q130" s="105">
        <v>2.3695527853155522</v>
      </c>
      <c r="R130" s="105">
        <v>4.3981799177085632</v>
      </c>
      <c r="S130" s="105">
        <v>5.5874819911119075E-2</v>
      </c>
      <c r="T130" s="107">
        <v>6.1616637263334342E-2</v>
      </c>
      <c r="U130" s="107">
        <v>3.4111577689605335E-2</v>
      </c>
      <c r="V130" s="107">
        <v>2.7004583817324384</v>
      </c>
      <c r="W130" s="107">
        <v>1.7950878548705935</v>
      </c>
      <c r="X130" s="107">
        <v>0.41653340963131358</v>
      </c>
    </row>
    <row r="131" spans="1:24" x14ac:dyDescent="0.25">
      <c r="A131" s="9" t="s">
        <v>307</v>
      </c>
      <c r="C131" s="19">
        <v>36</v>
      </c>
      <c r="D131" s="19" t="s">
        <v>37</v>
      </c>
      <c r="E131" s="9" t="s">
        <v>295</v>
      </c>
      <c r="H131" s="19">
        <v>0.83099999999999996</v>
      </c>
      <c r="I131" s="105">
        <v>11689.094924000001</v>
      </c>
      <c r="J131" s="105">
        <v>1.3219967116037097</v>
      </c>
      <c r="K131" s="19">
        <v>1.02</v>
      </c>
      <c r="L131" s="105">
        <v>646.90858772272566</v>
      </c>
      <c r="M131" s="105">
        <v>37.440678623687177</v>
      </c>
      <c r="N131" s="106">
        <v>191.57512666173602</v>
      </c>
      <c r="O131" s="105">
        <v>114.8350331936215</v>
      </c>
      <c r="P131" s="105">
        <v>7.1134757045214814</v>
      </c>
      <c r="Q131" s="105">
        <v>1.608765615026162</v>
      </c>
      <c r="R131" s="105">
        <v>13.883765842854602</v>
      </c>
      <c r="S131" s="105">
        <v>6.2637982093454683E-2</v>
      </c>
      <c r="T131" s="107">
        <v>4.4886460773115734E-2</v>
      </c>
      <c r="U131" s="107">
        <v>3.3959121721518659E-2</v>
      </c>
      <c r="V131" s="107">
        <v>2.8459677621307984</v>
      </c>
      <c r="W131" s="107">
        <v>1.1679106110347495</v>
      </c>
      <c r="X131" s="107">
        <v>0.94289173461743947</v>
      </c>
    </row>
    <row r="132" spans="1:24" x14ac:dyDescent="0.25">
      <c r="A132" s="9" t="s">
        <v>306</v>
      </c>
      <c r="C132" s="19">
        <v>44</v>
      </c>
      <c r="D132" s="19" t="s">
        <v>37</v>
      </c>
      <c r="E132" s="9" t="s">
        <v>295</v>
      </c>
      <c r="H132" s="19">
        <v>0.85599999999999998</v>
      </c>
      <c r="I132" s="105">
        <v>6958.2536120000004</v>
      </c>
      <c r="J132" s="105">
        <v>0.786954717484732</v>
      </c>
      <c r="K132" s="19">
        <v>1.0189999999999999</v>
      </c>
      <c r="L132" s="105">
        <v>226.72883030900761</v>
      </c>
      <c r="M132" s="105">
        <v>10.342875523219519</v>
      </c>
      <c r="N132" s="106">
        <v>173.27155486217364</v>
      </c>
      <c r="O132" s="105">
        <v>15.342715624208388</v>
      </c>
      <c r="P132" s="105">
        <v>8.0888574793326011</v>
      </c>
      <c r="Q132" s="105">
        <v>8.1723951021493519</v>
      </c>
      <c r="R132" s="105">
        <v>1.857656477115039</v>
      </c>
      <c r="S132" s="105">
        <v>2.1646281188460684E-2</v>
      </c>
      <c r="T132" s="107">
        <v>2.538861250670214E-2</v>
      </c>
      <c r="U132" s="107">
        <v>3.3924333890632499E-2</v>
      </c>
      <c r="V132" s="107">
        <v>7.4380622364055595</v>
      </c>
      <c r="W132" s="107">
        <v>5.2220996267618087</v>
      </c>
      <c r="X132" s="107">
        <v>0.26697981934329951</v>
      </c>
    </row>
    <row r="133" spans="1:24" x14ac:dyDescent="0.25">
      <c r="A133" s="9" t="s">
        <v>305</v>
      </c>
      <c r="C133" s="19">
        <v>39</v>
      </c>
      <c r="D133" s="19" t="s">
        <v>44</v>
      </c>
      <c r="E133" s="9" t="s">
        <v>295</v>
      </c>
      <c r="H133" s="19">
        <v>0.55900000000000005</v>
      </c>
      <c r="I133" s="105">
        <v>11953.588832000001</v>
      </c>
      <c r="J133" s="105">
        <v>1.3519100692151098</v>
      </c>
      <c r="K133" s="19">
        <v>1.014</v>
      </c>
      <c r="L133" s="105">
        <v>201.29315828043161</v>
      </c>
      <c r="M133" s="105">
        <v>10.452966408761156</v>
      </c>
      <c r="N133" s="106">
        <v>260.03571110985484</v>
      </c>
      <c r="O133" s="105">
        <v>60.289148626147707</v>
      </c>
      <c r="P133" s="105">
        <v>6.7501743054649213</v>
      </c>
      <c r="Q133" s="105">
        <v>2.1687599316883319</v>
      </c>
      <c r="R133" s="105">
        <v>1.067946536982419</v>
      </c>
      <c r="S133" s="105">
        <v>5.116148473347229E-2</v>
      </c>
      <c r="T133" s="107">
        <v>1.2528754123037941E-2</v>
      </c>
      <c r="U133" s="107">
        <v>3.6267491132749637E-2</v>
      </c>
      <c r="V133" s="107">
        <v>6.7656483404665391</v>
      </c>
      <c r="W133" s="107">
        <v>2.2452366068938292</v>
      </c>
      <c r="X133" s="107">
        <v>0.32288472304571353</v>
      </c>
    </row>
    <row r="134" spans="1:24" x14ac:dyDescent="0.25">
      <c r="A134" s="9" t="s">
        <v>304</v>
      </c>
      <c r="C134" s="19">
        <v>58</v>
      </c>
      <c r="D134" s="19" t="s">
        <v>37</v>
      </c>
      <c r="E134" s="9" t="s">
        <v>295</v>
      </c>
      <c r="H134" s="19">
        <v>0.68899999999999995</v>
      </c>
      <c r="I134" s="105">
        <v>11583.114868000001</v>
      </c>
      <c r="J134" s="105">
        <v>1.3100107292467769</v>
      </c>
      <c r="K134" s="19">
        <v>1.022</v>
      </c>
      <c r="L134" s="105">
        <v>117.03649216823962</v>
      </c>
      <c r="M134" s="105">
        <v>24.251005116288177</v>
      </c>
      <c r="N134" s="106">
        <v>1237.3105469031468</v>
      </c>
      <c r="O134" s="105">
        <v>45.643595389395912</v>
      </c>
      <c r="P134" s="105">
        <v>23.802954606339842</v>
      </c>
      <c r="Q134" s="105">
        <v>48.062418037304994</v>
      </c>
      <c r="R134" s="105">
        <v>3.0012326137881633</v>
      </c>
      <c r="S134" s="105">
        <v>0.18387876381815788</v>
      </c>
      <c r="T134" s="107">
        <v>0.22349624193887413</v>
      </c>
      <c r="U134" s="107">
        <v>6.6414611614604296E-2</v>
      </c>
      <c r="V134" s="107">
        <v>9.4494851335280199</v>
      </c>
      <c r="W134" s="107">
        <v>203.38455778360529</v>
      </c>
      <c r="X134" s="107">
        <v>1.3636978230836296</v>
      </c>
    </row>
    <row r="135" spans="1:24" x14ac:dyDescent="0.25">
      <c r="A135" s="9" t="s">
        <v>303</v>
      </c>
      <c r="C135" s="19">
        <v>55</v>
      </c>
      <c r="D135" s="19" t="s">
        <v>37</v>
      </c>
      <c r="E135" s="9" t="s">
        <v>295</v>
      </c>
      <c r="H135" s="19">
        <v>0.67500000000000004</v>
      </c>
      <c r="I135" s="105" t="s">
        <v>13</v>
      </c>
      <c r="J135" s="105" t="s">
        <v>13</v>
      </c>
      <c r="K135" s="19">
        <v>1.022</v>
      </c>
      <c r="L135" s="105">
        <v>305.8624809077096</v>
      </c>
      <c r="M135" s="105">
        <v>16.36133307335346</v>
      </c>
      <c r="N135" s="106">
        <v>516.82271849919084</v>
      </c>
      <c r="O135" s="105">
        <v>82.414205426912304</v>
      </c>
      <c r="P135" s="105">
        <v>8.6577354406580209</v>
      </c>
      <c r="Q135" s="105">
        <v>8.4244910445598915</v>
      </c>
      <c r="R135" s="105">
        <v>7.7269140205686426</v>
      </c>
      <c r="S135" s="105">
        <v>6.4708694903274883E-2</v>
      </c>
      <c r="T135" s="107">
        <v>5.1338131105112539E-2</v>
      </c>
      <c r="U135" s="107">
        <v>0.1214127866483177</v>
      </c>
      <c r="V135" s="107">
        <v>8.0718978503186989</v>
      </c>
      <c r="W135" s="107">
        <v>3.3056280798356292</v>
      </c>
      <c r="X135" s="107">
        <v>0.89863980867247339</v>
      </c>
    </row>
    <row r="136" spans="1:24" x14ac:dyDescent="0.25">
      <c r="A136" s="9" t="s">
        <v>302</v>
      </c>
      <c r="C136" s="19">
        <v>23</v>
      </c>
      <c r="D136" s="19" t="s">
        <v>44</v>
      </c>
      <c r="E136" s="9" t="s">
        <v>295</v>
      </c>
      <c r="H136" s="19">
        <v>0.83</v>
      </c>
      <c r="I136" s="105">
        <v>13274.271427999998</v>
      </c>
      <c r="J136" s="105">
        <v>1.5012747600090475</v>
      </c>
      <c r="K136" s="19">
        <v>1.0209999999999999</v>
      </c>
      <c r="L136" s="105">
        <v>367.28349699938167</v>
      </c>
      <c r="M136" s="105">
        <v>17.722679308944837</v>
      </c>
      <c r="N136" s="106">
        <v>632.24251270147681</v>
      </c>
      <c r="O136" s="105">
        <v>67.284950639859716</v>
      </c>
      <c r="P136" s="105">
        <v>9.513356011845401</v>
      </c>
      <c r="Q136" s="105">
        <v>2.029212596918732</v>
      </c>
      <c r="R136" s="105">
        <v>4.5724476329954635</v>
      </c>
      <c r="S136" s="105">
        <v>5.7149082444550685E-2</v>
      </c>
      <c r="T136" s="107">
        <v>5.606217087727014E-2</v>
      </c>
      <c r="U136" s="107">
        <v>4.0495988779156299E-2</v>
      </c>
      <c r="V136" s="107">
        <v>6.288272801059839</v>
      </c>
      <c r="W136" s="107">
        <v>8.3134891192782288</v>
      </c>
      <c r="X136" s="107">
        <v>0.47628377125322952</v>
      </c>
    </row>
    <row r="137" spans="1:24" x14ac:dyDescent="0.25">
      <c r="A137" s="9" t="s">
        <v>301</v>
      </c>
      <c r="C137" s="19">
        <v>37</v>
      </c>
      <c r="D137" s="19" t="s">
        <v>37</v>
      </c>
      <c r="E137" s="9" t="s">
        <v>295</v>
      </c>
      <c r="H137" s="19">
        <v>0.29099999999999998</v>
      </c>
      <c r="I137" s="105">
        <v>6675.3211220000003</v>
      </c>
      <c r="J137" s="105">
        <v>0.75495601922641942</v>
      </c>
      <c r="K137" s="19">
        <v>1.0069999999999999</v>
      </c>
      <c r="L137" s="105">
        <v>140.71078390821501</v>
      </c>
      <c r="M137" s="105">
        <v>7.4674648725000772</v>
      </c>
      <c r="N137" s="106">
        <v>256.29854466061482</v>
      </c>
      <c r="O137" s="105">
        <v>27.007586569257107</v>
      </c>
      <c r="P137" s="105">
        <v>2.451419545879161</v>
      </c>
      <c r="Q137" s="105">
        <v>1.7651936698752579</v>
      </c>
      <c r="R137" s="105">
        <v>0.99965245853795504</v>
      </c>
      <c r="S137" s="105">
        <v>1.8338429717382278E-2</v>
      </c>
      <c r="T137" s="107">
        <v>7.4593020752888137E-2</v>
      </c>
      <c r="U137" s="107">
        <v>5.2957092758067696E-2</v>
      </c>
      <c r="V137" s="107">
        <v>2.9729613442034788</v>
      </c>
      <c r="W137" s="107">
        <v>2.1511972182087495</v>
      </c>
      <c r="X137" s="107">
        <v>0.2034958965273525</v>
      </c>
    </row>
    <row r="138" spans="1:24" x14ac:dyDescent="0.25">
      <c r="A138" s="9" t="s">
        <v>300</v>
      </c>
      <c r="C138" s="19">
        <v>54</v>
      </c>
      <c r="D138" s="19" t="s">
        <v>44</v>
      </c>
      <c r="E138" s="9" t="s">
        <v>295</v>
      </c>
      <c r="H138" s="19">
        <v>0.27700000000000002</v>
      </c>
      <c r="I138" s="105">
        <v>4847.0407260000002</v>
      </c>
      <c r="J138" s="105">
        <v>0.54818375096132099</v>
      </c>
      <c r="K138" s="19">
        <v>1.0069999999999999</v>
      </c>
      <c r="L138" s="105">
        <v>132.08299048312861</v>
      </c>
      <c r="M138" s="105">
        <v>8.0170058014316172</v>
      </c>
      <c r="N138" s="106">
        <v>338.26278034113489</v>
      </c>
      <c r="O138" s="105">
        <v>7.8505426010142285</v>
      </c>
      <c r="P138" s="105">
        <v>4.3723050408874613</v>
      </c>
      <c r="Q138" s="105">
        <v>3.6246256512158719</v>
      </c>
      <c r="R138" s="105">
        <v>1.959455081465717</v>
      </c>
      <c r="S138" s="105">
        <v>5.6586258409448878E-2</v>
      </c>
      <c r="T138" s="107">
        <v>2.7334252780890141E-2</v>
      </c>
      <c r="U138" s="107">
        <v>1.9927928627198555E-2</v>
      </c>
      <c r="V138" s="107">
        <v>3.3765404681909783</v>
      </c>
      <c r="W138" s="107">
        <v>1.1902412754404272</v>
      </c>
      <c r="X138" s="107">
        <v>0.17505231074986249</v>
      </c>
    </row>
    <row r="139" spans="1:24" x14ac:dyDescent="0.25">
      <c r="A139" s="9" t="s">
        <v>299</v>
      </c>
      <c r="C139" s="19">
        <v>50</v>
      </c>
      <c r="D139" s="19" t="s">
        <v>37</v>
      </c>
      <c r="E139" s="9" t="s">
        <v>295</v>
      </c>
      <c r="H139" s="19">
        <v>0.55700000000000005</v>
      </c>
      <c r="I139" s="105">
        <v>8343.6263820000004</v>
      </c>
      <c r="J139" s="105">
        <v>0.94363564600769057</v>
      </c>
      <c r="K139" s="19">
        <v>1.014</v>
      </c>
      <c r="L139" s="105">
        <v>343.36098902735165</v>
      </c>
      <c r="M139" s="105">
        <v>14.534091753470559</v>
      </c>
      <c r="N139" s="106">
        <v>677.01851878112677</v>
      </c>
      <c r="O139" s="105">
        <v>20.443750748314308</v>
      </c>
      <c r="P139" s="105">
        <v>8.5274094127950626</v>
      </c>
      <c r="Q139" s="105">
        <v>4.6011554146541922</v>
      </c>
      <c r="R139" s="105">
        <v>2.251874717075383</v>
      </c>
      <c r="S139" s="105">
        <v>4.0563169872693483E-2</v>
      </c>
      <c r="T139" s="107">
        <v>2.9646732686768738E-2</v>
      </c>
      <c r="U139" s="107">
        <v>5.8638121091513701E-2</v>
      </c>
      <c r="V139" s="107">
        <v>6.2169249156423989</v>
      </c>
      <c r="W139" s="107">
        <v>5.4639263133997096</v>
      </c>
      <c r="X139" s="107">
        <v>1.0447270413972074</v>
      </c>
    </row>
    <row r="140" spans="1:24" x14ac:dyDescent="0.25">
      <c r="A140" s="9" t="s">
        <v>298</v>
      </c>
      <c r="C140" s="19">
        <v>55</v>
      </c>
      <c r="D140" s="19" t="s">
        <v>37</v>
      </c>
      <c r="E140" s="9" t="s">
        <v>295</v>
      </c>
      <c r="H140" s="19">
        <v>0.32300000000000001</v>
      </c>
      <c r="I140" s="105">
        <v>6658.1866559999999</v>
      </c>
      <c r="J140" s="105">
        <v>0.75301816964487667</v>
      </c>
      <c r="K140" s="19">
        <v>1.0089999999999999</v>
      </c>
      <c r="L140" s="105">
        <v>317.35074964005162</v>
      </c>
      <c r="M140" s="105">
        <v>15.883769863036399</v>
      </c>
      <c r="N140" s="106">
        <v>329.85829164943084</v>
      </c>
      <c r="O140" s="105">
        <v>33.680739664258709</v>
      </c>
      <c r="P140" s="105">
        <v>6.5191183994441415</v>
      </c>
      <c r="Q140" s="105">
        <v>6.0168683635880917</v>
      </c>
      <c r="R140" s="105">
        <v>1.8045511948777291</v>
      </c>
      <c r="S140" s="105">
        <v>0.11143741472079749</v>
      </c>
      <c r="T140" s="107">
        <v>1.7353639205011137E-2</v>
      </c>
      <c r="U140" s="107">
        <v>0.23748755673310612</v>
      </c>
      <c r="V140" s="107">
        <v>9.8004938162048596</v>
      </c>
      <c r="W140" s="107">
        <v>2.3652090061772095</v>
      </c>
      <c r="X140" s="107">
        <v>0.95120590554615747</v>
      </c>
    </row>
    <row r="141" spans="1:24" x14ac:dyDescent="0.25">
      <c r="A141" s="9" t="s">
        <v>297</v>
      </c>
      <c r="C141" s="19">
        <v>32</v>
      </c>
      <c r="D141" s="19" t="s">
        <v>44</v>
      </c>
      <c r="E141" s="9" t="s">
        <v>295</v>
      </c>
      <c r="H141" s="19">
        <v>0.69</v>
      </c>
      <c r="I141" s="105">
        <v>14005.58519</v>
      </c>
      <c r="J141" s="105">
        <v>1.5839838486767699</v>
      </c>
      <c r="K141" s="19">
        <v>1.0189999999999999</v>
      </c>
      <c r="L141" s="105">
        <v>233.47032757019562</v>
      </c>
      <c r="M141" s="105">
        <v>27.026247728743577</v>
      </c>
      <c r="N141" s="106">
        <v>530.87800294622286</v>
      </c>
      <c r="O141" s="105">
        <v>26.922072394368506</v>
      </c>
      <c r="P141" s="105">
        <v>8.6872528290174404</v>
      </c>
      <c r="Q141" s="105">
        <v>3.6155053298420521</v>
      </c>
      <c r="R141" s="105">
        <v>23.77925514887318</v>
      </c>
      <c r="S141" s="105">
        <v>0.1065623977904735</v>
      </c>
      <c r="T141" s="107">
        <v>4.9712351498409538E-2</v>
      </c>
      <c r="U141" s="107">
        <v>8.5899162618538083E-2</v>
      </c>
      <c r="V141" s="107">
        <v>4.8445468045999984</v>
      </c>
      <c r="W141" s="107">
        <v>12.24697349775859</v>
      </c>
      <c r="X141" s="107">
        <v>0.51371502636234356</v>
      </c>
    </row>
    <row r="142" spans="1:24" x14ac:dyDescent="0.25">
      <c r="A142" s="9" t="s">
        <v>296</v>
      </c>
      <c r="C142" s="19">
        <v>32</v>
      </c>
      <c r="D142" s="19" t="s">
        <v>37</v>
      </c>
      <c r="E142" s="9" t="s">
        <v>295</v>
      </c>
      <c r="H142" s="19">
        <v>0.77500000000000002</v>
      </c>
      <c r="I142" s="105">
        <v>18839.100183999999</v>
      </c>
      <c r="J142" s="105">
        <v>2.1306378855462564</v>
      </c>
      <c r="K142" s="19">
        <v>1.024</v>
      </c>
      <c r="L142" s="105">
        <v>502.49171414986967</v>
      </c>
      <c r="M142" s="105">
        <v>26.861001329457377</v>
      </c>
      <c r="N142" s="106">
        <v>1433.043374260837</v>
      </c>
      <c r="O142" s="105">
        <v>68.561501694425317</v>
      </c>
      <c r="P142" s="105">
        <v>13.12669799889048</v>
      </c>
      <c r="Q142" s="105">
        <v>6.9398766933211924</v>
      </c>
      <c r="R142" s="105">
        <v>8.5482151103469626</v>
      </c>
      <c r="S142" s="105">
        <v>0.18375140340575427</v>
      </c>
      <c r="T142" s="107">
        <v>6.403431713134114E-2</v>
      </c>
      <c r="U142" s="107">
        <v>9.7655109882129082E-2</v>
      </c>
      <c r="V142" s="107">
        <v>7.3003575762696791</v>
      </c>
      <c r="W142" s="107">
        <v>8.6124440480010094</v>
      </c>
      <c r="X142" s="107">
        <v>0.53307240793528754</v>
      </c>
    </row>
    <row r="143" spans="1:24" x14ac:dyDescent="0.25">
      <c r="A143" s="9" t="s">
        <v>268</v>
      </c>
      <c r="C143" s="19">
        <v>27</v>
      </c>
      <c r="D143" s="19" t="s">
        <v>44</v>
      </c>
      <c r="E143" s="9" t="s">
        <v>193</v>
      </c>
      <c r="H143" s="19">
        <v>0.77900000000000003</v>
      </c>
      <c r="I143" s="105">
        <v>9621.4431679999998</v>
      </c>
      <c r="J143" s="105">
        <v>1.0881523600995251</v>
      </c>
      <c r="K143" s="19">
        <v>1.0249999999999999</v>
      </c>
      <c r="L143" s="105">
        <v>578.75652239587589</v>
      </c>
      <c r="M143" s="105">
        <v>42.954251852800418</v>
      </c>
      <c r="N143" s="106">
        <v>713.82975310661197</v>
      </c>
      <c r="O143" s="105">
        <v>257.82888606983948</v>
      </c>
      <c r="P143" s="105">
        <v>15.824450020304411</v>
      </c>
      <c r="Q143" s="105">
        <v>2.2664526615789686</v>
      </c>
      <c r="R143" s="105">
        <v>13.387121932393022</v>
      </c>
      <c r="S143" s="105">
        <v>0.33703845028667656</v>
      </c>
      <c r="T143" s="107">
        <v>0.29863786553813698</v>
      </c>
      <c r="U143" s="107">
        <v>2.9870403344743928E-2</v>
      </c>
      <c r="V143" s="107">
        <v>4.6599900437159132</v>
      </c>
      <c r="W143" s="107">
        <v>2.3205737066159022</v>
      </c>
      <c r="X143" s="107">
        <v>0.68309155783414055</v>
      </c>
    </row>
    <row r="144" spans="1:24" x14ac:dyDescent="0.25">
      <c r="A144" s="9" t="s">
        <v>267</v>
      </c>
      <c r="C144" s="19">
        <v>21</v>
      </c>
      <c r="D144" s="19" t="s">
        <v>164</v>
      </c>
      <c r="E144" s="9" t="s">
        <v>193</v>
      </c>
      <c r="H144" s="19">
        <v>0.23</v>
      </c>
      <c r="I144" s="105">
        <v>5404.7869740000006</v>
      </c>
      <c r="J144" s="105">
        <v>0.61126294661841218</v>
      </c>
      <c r="K144" s="19">
        <v>1.0069999999999999</v>
      </c>
      <c r="L144" s="105">
        <v>135.02274626038383</v>
      </c>
      <c r="M144" s="105">
        <v>11.41292897659611</v>
      </c>
      <c r="N144" s="106">
        <v>145.20550205586184</v>
      </c>
      <c r="O144" s="105">
        <v>20.358503804543776</v>
      </c>
      <c r="P144" s="105">
        <v>2.9275882299294698</v>
      </c>
      <c r="Q144" s="105">
        <v>1.0412860654747484</v>
      </c>
      <c r="R144" s="105">
        <v>2.9832075594577034</v>
      </c>
      <c r="S144" s="105">
        <v>6.3684500350778911E-2</v>
      </c>
      <c r="T144" s="107">
        <v>1.5016824890505933E-2</v>
      </c>
      <c r="U144" s="107">
        <v>2.2916768500555632E-2</v>
      </c>
      <c r="V144" s="107">
        <v>0.82240119156533509</v>
      </c>
      <c r="W144" s="107">
        <v>0.39233300514224134</v>
      </c>
      <c r="X144" s="107">
        <v>0.15970292926972351</v>
      </c>
    </row>
    <row r="145" spans="1:24" x14ac:dyDescent="0.25">
      <c r="A145" s="9" t="s">
        <v>266</v>
      </c>
      <c r="C145" s="19">
        <v>50</v>
      </c>
      <c r="D145" s="19" t="s">
        <v>44</v>
      </c>
      <c r="E145" s="9" t="s">
        <v>193</v>
      </c>
      <c r="H145" s="19">
        <v>0.26600000000000001</v>
      </c>
      <c r="I145" s="105">
        <v>5358.1860300000008</v>
      </c>
      <c r="J145" s="105">
        <v>0.60599253901832173</v>
      </c>
      <c r="K145" s="19">
        <v>1.008</v>
      </c>
      <c r="L145" s="105">
        <v>150.50792771808781</v>
      </c>
      <c r="M145" s="105">
        <v>22.131297640045009</v>
      </c>
      <c r="N145" s="106">
        <v>397.93573063668782</v>
      </c>
      <c r="O145" s="105">
        <v>32.981041061960575</v>
      </c>
      <c r="P145" s="105">
        <v>5.6967516800052884</v>
      </c>
      <c r="Q145" s="105">
        <v>2.2182265309668683</v>
      </c>
      <c r="R145" s="105">
        <v>3.7274801549030134</v>
      </c>
      <c r="S145" s="105">
        <v>0.18084480030813149</v>
      </c>
      <c r="T145" s="107">
        <v>0.01</v>
      </c>
      <c r="U145" s="107">
        <v>3.990322465802823E-2</v>
      </c>
      <c r="V145" s="107">
        <v>0.87030098124891109</v>
      </c>
      <c r="W145" s="107">
        <v>1.6951170726981024</v>
      </c>
      <c r="X145" s="107">
        <v>0.4512530106156305</v>
      </c>
    </row>
    <row r="146" spans="1:24" x14ac:dyDescent="0.25">
      <c r="A146" s="9" t="s">
        <v>265</v>
      </c>
      <c r="C146" s="19">
        <v>40</v>
      </c>
      <c r="D146" s="19" t="s">
        <v>164</v>
      </c>
      <c r="E146" s="9" t="s">
        <v>193</v>
      </c>
      <c r="H146" s="19">
        <v>0.433</v>
      </c>
      <c r="I146" s="105">
        <v>10722.205964000001</v>
      </c>
      <c r="J146" s="105">
        <v>1.2126448726532459</v>
      </c>
      <c r="K146" s="19">
        <v>1.0089999999999999</v>
      </c>
      <c r="L146" s="105">
        <v>275.9052112013498</v>
      </c>
      <c r="M146" s="105">
        <v>8.6325552631037716</v>
      </c>
      <c r="N146" s="106">
        <v>152.41658526291485</v>
      </c>
      <c r="O146" s="105">
        <v>35.800415244232674</v>
      </c>
      <c r="P146" s="105">
        <v>2.8991912901415295</v>
      </c>
      <c r="Q146" s="105">
        <v>0.95993472594035545</v>
      </c>
      <c r="R146" s="105">
        <v>5.046360645582995</v>
      </c>
      <c r="S146" s="105">
        <v>4.9174919067777316E-2</v>
      </c>
      <c r="T146" s="107">
        <v>0.01</v>
      </c>
      <c r="U146" s="107">
        <v>2.0628313097248632E-2</v>
      </c>
      <c r="V146" s="107">
        <v>1.179948501546553</v>
      </c>
      <c r="W146" s="107">
        <v>0.27510791590815631</v>
      </c>
      <c r="X146" s="107">
        <v>0.26867817929869747</v>
      </c>
    </row>
    <row r="147" spans="1:24" x14ac:dyDescent="0.25">
      <c r="A147" s="9" t="s">
        <v>264</v>
      </c>
      <c r="C147" s="19">
        <v>26</v>
      </c>
      <c r="D147" s="19" t="s">
        <v>44</v>
      </c>
      <c r="E147" s="9" t="s">
        <v>193</v>
      </c>
      <c r="H147" s="19">
        <v>0.495</v>
      </c>
      <c r="I147" s="105">
        <v>2947.0001200000002</v>
      </c>
      <c r="J147" s="105">
        <v>0.33329564804342909</v>
      </c>
      <c r="K147" s="19">
        <v>1.014</v>
      </c>
      <c r="L147" s="105">
        <v>298.55593559219778</v>
      </c>
      <c r="M147" s="105">
        <v>33.577296043197208</v>
      </c>
      <c r="N147" s="106">
        <v>691.71014418669483</v>
      </c>
      <c r="O147" s="105">
        <v>30.988425588672676</v>
      </c>
      <c r="P147" s="105">
        <v>8.0923301317039193</v>
      </c>
      <c r="Q147" s="105">
        <v>2.3301844518953683</v>
      </c>
      <c r="R147" s="105">
        <v>2.6553641416410132</v>
      </c>
      <c r="S147" s="105">
        <v>0.1711578814873605</v>
      </c>
      <c r="T147" s="107">
        <v>0.01</v>
      </c>
      <c r="U147" s="107">
        <v>1.6226815357106829E-2</v>
      </c>
      <c r="V147" s="107">
        <v>1.8112487552220431</v>
      </c>
      <c r="W147" s="107">
        <v>1.4576253450823624</v>
      </c>
      <c r="X147" s="107">
        <v>0.66282184375599051</v>
      </c>
    </row>
    <row r="148" spans="1:24" x14ac:dyDescent="0.25">
      <c r="A148" s="9" t="s">
        <v>262</v>
      </c>
      <c r="C148" s="19">
        <v>67</v>
      </c>
      <c r="D148" s="19" t="s">
        <v>164</v>
      </c>
      <c r="E148" s="9" t="s">
        <v>193</v>
      </c>
      <c r="H148" s="19">
        <v>0.246</v>
      </c>
      <c r="I148" s="105">
        <v>13977.884622000001</v>
      </c>
      <c r="J148" s="105">
        <v>1.580851009047727</v>
      </c>
      <c r="K148" s="19">
        <v>1.008</v>
      </c>
      <c r="L148" s="105">
        <v>23.429247243041019</v>
      </c>
      <c r="M148" s="105">
        <v>3.339829300018851</v>
      </c>
      <c r="N148" s="106">
        <v>34.437232840453248</v>
      </c>
      <c r="O148" s="105">
        <v>11.437828522813975</v>
      </c>
      <c r="P148" s="105">
        <v>2.53264165413737</v>
      </c>
      <c r="Q148" s="105">
        <v>0.18977764955293036</v>
      </c>
      <c r="R148" s="105">
        <v>0.83234909938849955</v>
      </c>
      <c r="S148" s="105">
        <v>1.8003707406692913E-2</v>
      </c>
      <c r="T148" s="107">
        <v>0.01</v>
      </c>
      <c r="U148" s="107">
        <v>2.4160415173382532E-2</v>
      </c>
      <c r="V148" s="107">
        <v>0.74460422815372707</v>
      </c>
      <c r="W148" s="107">
        <v>0.88550157628325532</v>
      </c>
      <c r="X148" s="107">
        <v>2.9551846543970205E-2</v>
      </c>
    </row>
    <row r="149" spans="1:24" x14ac:dyDescent="0.25">
      <c r="A149" s="9" t="s">
        <v>261</v>
      </c>
      <c r="C149" s="19" t="s">
        <v>471</v>
      </c>
      <c r="D149" s="19" t="s">
        <v>471</v>
      </c>
      <c r="E149" s="9" t="s">
        <v>193</v>
      </c>
      <c r="H149" s="19">
        <v>0.65700000000000003</v>
      </c>
      <c r="I149" s="105">
        <v>15622.727574999999</v>
      </c>
      <c r="J149" s="105">
        <v>1.7668771290432028</v>
      </c>
      <c r="K149" s="19">
        <v>1.0309999999999999</v>
      </c>
      <c r="L149" s="105">
        <v>85.655899942623023</v>
      </c>
      <c r="M149" s="105">
        <v>35.703487158137911</v>
      </c>
      <c r="N149" s="106">
        <v>541.25798170198584</v>
      </c>
      <c r="O149" s="105">
        <v>9.814099610449464</v>
      </c>
      <c r="P149" s="105">
        <v>4.2156042433684595</v>
      </c>
      <c r="Q149" s="105">
        <v>0.88982036596131742</v>
      </c>
      <c r="R149" s="105">
        <v>0.75715685560532753</v>
      </c>
      <c r="S149" s="105">
        <v>4.1240799573668517E-2</v>
      </c>
      <c r="T149" s="107">
        <v>8.171884720552762E-2</v>
      </c>
      <c r="U149" s="107">
        <v>1.8346362221510031E-2</v>
      </c>
      <c r="V149" s="107">
        <v>3.2035131494079234</v>
      </c>
      <c r="W149" s="107">
        <v>1.0623261515622322</v>
      </c>
      <c r="X149" s="107">
        <v>0.20852031195397852</v>
      </c>
    </row>
    <row r="150" spans="1:24" x14ac:dyDescent="0.25">
      <c r="A150" s="9" t="s">
        <v>260</v>
      </c>
      <c r="C150" s="19">
        <v>38</v>
      </c>
      <c r="D150" s="19" t="s">
        <v>44</v>
      </c>
      <c r="E150" s="9" t="s">
        <v>193</v>
      </c>
      <c r="H150" s="19">
        <v>0.25600000000000001</v>
      </c>
      <c r="I150" s="105">
        <v>11205.602898000001</v>
      </c>
      <c r="J150" s="105">
        <v>1.2673154148382719</v>
      </c>
      <c r="K150" s="19">
        <v>1.0089999999999999</v>
      </c>
      <c r="L150" s="105">
        <v>79.30607894977922</v>
      </c>
      <c r="M150" s="105">
        <v>12.315343408567109</v>
      </c>
      <c r="N150" s="106">
        <v>372.67946518165479</v>
      </c>
      <c r="O150" s="105">
        <v>16.183789470392377</v>
      </c>
      <c r="P150" s="105">
        <v>4.3460064092189095</v>
      </c>
      <c r="Q150" s="105">
        <v>0.47358245937805638</v>
      </c>
      <c r="R150" s="105">
        <v>1.6760710005245036</v>
      </c>
      <c r="S150" s="105">
        <v>6.100529229948122E-2</v>
      </c>
      <c r="T150" s="107">
        <v>9.8739308192054925E-2</v>
      </c>
      <c r="U150" s="107">
        <v>0.15404379174472754</v>
      </c>
      <c r="V150" s="107">
        <v>2.4787210742139729</v>
      </c>
      <c r="W150" s="107">
        <v>1.0939555681505424</v>
      </c>
      <c r="X150" s="107">
        <v>0.12931515078192551</v>
      </c>
    </row>
    <row r="151" spans="1:24" x14ac:dyDescent="0.25">
      <c r="A151" s="9" t="s">
        <v>259</v>
      </c>
      <c r="C151" s="19">
        <v>28</v>
      </c>
      <c r="D151" s="19" t="s">
        <v>164</v>
      </c>
      <c r="E151" s="9" t="s">
        <v>193</v>
      </c>
      <c r="H151" s="19">
        <v>0.66</v>
      </c>
      <c r="I151" s="105">
        <v>5841.5917500000005</v>
      </c>
      <c r="J151" s="105">
        <v>0.66066407486993894</v>
      </c>
      <c r="K151" s="19">
        <v>1.032</v>
      </c>
      <c r="L151" s="105">
        <v>221.5603345515118</v>
      </c>
      <c r="M151" s="105">
        <v>20.329781224685913</v>
      </c>
      <c r="N151" s="106">
        <v>625.47400218144583</v>
      </c>
      <c r="O151" s="105">
        <v>225.6960915751585</v>
      </c>
      <c r="P151" s="105">
        <v>7.035019822907759</v>
      </c>
      <c r="Q151" s="105">
        <v>2.9821945796130884</v>
      </c>
      <c r="R151" s="105">
        <v>3.9446566495566837</v>
      </c>
      <c r="S151" s="105">
        <v>0.1622778580637205</v>
      </c>
      <c r="T151" s="107">
        <v>8.4517113587776332E-2</v>
      </c>
      <c r="U151" s="107">
        <v>0.16735756583460254</v>
      </c>
      <c r="V151" s="107">
        <v>0.90223530371713401</v>
      </c>
      <c r="W151" s="107">
        <v>3.853471523609842</v>
      </c>
      <c r="X151" s="107">
        <v>0.70267961237397958</v>
      </c>
    </row>
    <row r="152" spans="1:24" x14ac:dyDescent="0.25">
      <c r="A152" s="9" t="s">
        <v>258</v>
      </c>
      <c r="C152" s="19">
        <v>18</v>
      </c>
      <c r="D152" s="19" t="s">
        <v>44</v>
      </c>
      <c r="E152" s="9" t="s">
        <v>193</v>
      </c>
      <c r="H152" s="19">
        <v>0.33600000000000002</v>
      </c>
      <c r="I152" s="105">
        <v>4426.3340840000001</v>
      </c>
      <c r="J152" s="105">
        <v>0.50060326668174615</v>
      </c>
      <c r="K152" s="19">
        <v>1.0089999999999999</v>
      </c>
      <c r="L152" s="105">
        <v>110.06444411317221</v>
      </c>
      <c r="M152" s="105">
        <v>6.0901068223925714</v>
      </c>
      <c r="N152" s="106">
        <v>213.25891125959583</v>
      </c>
      <c r="O152" s="105">
        <v>33.375470443051071</v>
      </c>
      <c r="P152" s="105">
        <v>4.3953829018451493</v>
      </c>
      <c r="Q152" s="105">
        <v>0.4967202944122513</v>
      </c>
      <c r="R152" s="105">
        <v>1.2492977839814434</v>
      </c>
      <c r="S152" s="105">
        <v>1.7379638825809313E-2</v>
      </c>
      <c r="T152" s="107">
        <v>7.7353750943063432E-2</v>
      </c>
      <c r="U152" s="107">
        <v>9.5488213329793931E-2</v>
      </c>
      <c r="V152" s="107">
        <v>0.57524729045000922</v>
      </c>
      <c r="W152" s="107">
        <v>0.85949649909242642</v>
      </c>
      <c r="X152" s="107">
        <v>0.1595382898597715</v>
      </c>
    </row>
    <row r="153" spans="1:24" x14ac:dyDescent="0.25">
      <c r="A153" s="9" t="s">
        <v>257</v>
      </c>
      <c r="C153" s="19">
        <v>26</v>
      </c>
      <c r="D153" s="19" t="s">
        <v>164</v>
      </c>
      <c r="E153" s="9" t="s">
        <v>193</v>
      </c>
      <c r="H153" s="19">
        <v>0.32500000000000001</v>
      </c>
      <c r="I153" s="105">
        <v>4700.0619139999999</v>
      </c>
      <c r="J153" s="105">
        <v>0.53156094933273013</v>
      </c>
      <c r="K153" s="19">
        <v>1.016</v>
      </c>
      <c r="L153" s="105">
        <v>138.31836743048481</v>
      </c>
      <c r="M153" s="105">
        <v>23.053649356452112</v>
      </c>
      <c r="N153" s="106">
        <v>299.55643785267785</v>
      </c>
      <c r="O153" s="105">
        <v>70.205093599489274</v>
      </c>
      <c r="P153" s="105">
        <v>8.3924242758039984</v>
      </c>
      <c r="Q153" s="105">
        <v>1.5865933599183384</v>
      </c>
      <c r="R153" s="105">
        <v>2.6327968412901939</v>
      </c>
      <c r="S153" s="105">
        <v>0.18641429376590854</v>
      </c>
      <c r="T153" s="107">
        <v>0.24776377093087495</v>
      </c>
      <c r="U153" s="107">
        <v>0.26282450478291453</v>
      </c>
      <c r="V153" s="107">
        <v>1.1487020259672831</v>
      </c>
      <c r="W153" s="107">
        <v>4.4620673379816527</v>
      </c>
      <c r="X153" s="107">
        <v>0.39425231974793451</v>
      </c>
    </row>
    <row r="154" spans="1:24" x14ac:dyDescent="0.25">
      <c r="A154" s="9" t="s">
        <v>256</v>
      </c>
      <c r="C154" s="19">
        <v>40</v>
      </c>
      <c r="D154" s="19" t="s">
        <v>471</v>
      </c>
      <c r="E154" s="9" t="s">
        <v>193</v>
      </c>
      <c r="H154" s="19">
        <v>0.50600000000000001</v>
      </c>
      <c r="I154" s="105">
        <v>14536.999304000001</v>
      </c>
      <c r="J154" s="105">
        <v>1.6440849699163087</v>
      </c>
      <c r="K154" s="19">
        <v>1.0249999999999999</v>
      </c>
      <c r="L154" s="105">
        <v>192.30605164676379</v>
      </c>
      <c r="M154" s="105">
        <v>29.44762914512431</v>
      </c>
      <c r="N154" s="106">
        <v>457.16902859343884</v>
      </c>
      <c r="O154" s="105">
        <v>161.05492013674248</v>
      </c>
      <c r="P154" s="105">
        <v>20.173986400993307</v>
      </c>
      <c r="Q154" s="105">
        <v>2.9358494283580185</v>
      </c>
      <c r="R154" s="105">
        <v>3.5511362907473139</v>
      </c>
      <c r="S154" s="105">
        <v>0.22720734970266454</v>
      </c>
      <c r="T154" s="107">
        <v>1.0025268714676301</v>
      </c>
      <c r="U154" s="107">
        <v>0.37140110853756853</v>
      </c>
      <c r="V154" s="107">
        <v>1.295264968698153</v>
      </c>
      <c r="W154" s="107">
        <v>34.543902926547126</v>
      </c>
      <c r="X154" s="107">
        <v>0.53998925045687751</v>
      </c>
    </row>
    <row r="155" spans="1:24" x14ac:dyDescent="0.25">
      <c r="A155" s="9" t="s">
        <v>255</v>
      </c>
      <c r="C155" s="19">
        <v>76</v>
      </c>
      <c r="D155" s="19" t="s">
        <v>164</v>
      </c>
      <c r="E155" s="9" t="s">
        <v>193</v>
      </c>
      <c r="H155" s="19">
        <v>0.41299999999999998</v>
      </c>
      <c r="I155" s="105">
        <v>13908.000778</v>
      </c>
      <c r="J155" s="105">
        <v>1.5729473849807736</v>
      </c>
      <c r="K155" s="19">
        <v>1.018</v>
      </c>
      <c r="L155" s="105">
        <v>342.82604423709182</v>
      </c>
      <c r="M155" s="105">
        <v>22.304660774749713</v>
      </c>
      <c r="N155" s="106">
        <v>596.56871360546893</v>
      </c>
      <c r="O155" s="105">
        <v>18.311583712430973</v>
      </c>
      <c r="P155" s="105">
        <v>13.470538812608609</v>
      </c>
      <c r="Q155" s="105">
        <v>3.5269260784131786</v>
      </c>
      <c r="R155" s="105">
        <v>2.2281636502105036</v>
      </c>
      <c r="S155" s="105">
        <v>0.10866380419240651</v>
      </c>
      <c r="T155" s="107">
        <v>4.2021483888431295</v>
      </c>
      <c r="U155" s="107">
        <v>0.20697665647891855</v>
      </c>
      <c r="V155" s="107">
        <v>8.0815379604523834</v>
      </c>
      <c r="W155" s="107">
        <v>0.50386137933558228</v>
      </c>
      <c r="X155" s="107">
        <v>0.1386280284080805</v>
      </c>
    </row>
    <row r="156" spans="1:24" x14ac:dyDescent="0.25">
      <c r="A156" s="9" t="s">
        <v>254</v>
      </c>
      <c r="C156" s="19">
        <v>21</v>
      </c>
      <c r="D156" s="19" t="s">
        <v>164</v>
      </c>
      <c r="E156" s="9" t="s">
        <v>193</v>
      </c>
      <c r="H156" s="19">
        <v>0.65100000000000002</v>
      </c>
      <c r="I156" s="105">
        <v>26400.735103999999</v>
      </c>
      <c r="J156" s="105">
        <v>2.985832968106763</v>
      </c>
      <c r="K156" s="19">
        <v>1.0229999999999999</v>
      </c>
      <c r="L156" s="105">
        <v>147.64492036467581</v>
      </c>
      <c r="M156" s="105">
        <v>58.808253773625516</v>
      </c>
      <c r="N156" s="106">
        <v>695.03482738766195</v>
      </c>
      <c r="O156" s="105">
        <v>169.55789681301246</v>
      </c>
      <c r="P156" s="105">
        <v>16.355289613144709</v>
      </c>
      <c r="Q156" s="105">
        <v>5.1463083263510185</v>
      </c>
      <c r="R156" s="105">
        <v>4.1222710849979336</v>
      </c>
      <c r="S156" s="105">
        <v>0.26057979338067255</v>
      </c>
      <c r="T156" s="107">
        <v>0.83107113403073296</v>
      </c>
      <c r="U156" s="107">
        <v>0.98346587894654047</v>
      </c>
      <c r="V156" s="107">
        <v>2.6240451285426234</v>
      </c>
      <c r="W156" s="107">
        <v>1.8867452684155526</v>
      </c>
      <c r="X156" s="107">
        <v>0.65405702894612849</v>
      </c>
    </row>
    <row r="157" spans="1:24" x14ac:dyDescent="0.25">
      <c r="A157" s="9" t="s">
        <v>236</v>
      </c>
      <c r="C157" s="19">
        <v>62</v>
      </c>
      <c r="D157" s="19" t="s">
        <v>164</v>
      </c>
      <c r="E157" s="9" t="s">
        <v>193</v>
      </c>
      <c r="H157" s="19">
        <v>0.185</v>
      </c>
      <c r="I157" s="105">
        <v>14193.378844000001</v>
      </c>
      <c r="J157" s="105">
        <v>1.6052226695317802</v>
      </c>
      <c r="K157" s="19">
        <v>1.004</v>
      </c>
      <c r="L157" s="105">
        <v>122.41689529820343</v>
      </c>
      <c r="M157" s="105">
        <v>4.4302313553642616</v>
      </c>
      <c r="N157" s="106">
        <v>63.316904766192238</v>
      </c>
      <c r="O157" s="105">
        <v>8.0309946196358251</v>
      </c>
      <c r="P157" s="105">
        <v>1.3850014202272094</v>
      </c>
      <c r="Q157" s="105">
        <v>0.11104731925390736</v>
      </c>
      <c r="R157" s="105">
        <v>0.25051619585145057</v>
      </c>
      <c r="S157" s="105">
        <v>4.7782391829991812E-2</v>
      </c>
      <c r="T157" s="107">
        <v>3.1372083128471236E-2</v>
      </c>
      <c r="U157" s="107">
        <v>3.8441243157385029E-2</v>
      </c>
      <c r="V157" s="107">
        <v>0.70931648338662001</v>
      </c>
      <c r="W157" s="107">
        <v>0.56775725198046134</v>
      </c>
      <c r="X157" s="107">
        <v>0.1254158231302355</v>
      </c>
    </row>
    <row r="158" spans="1:24" x14ac:dyDescent="0.25">
      <c r="A158" s="9" t="s">
        <v>235</v>
      </c>
      <c r="C158" s="19">
        <v>22</v>
      </c>
      <c r="D158" s="19" t="s">
        <v>164</v>
      </c>
      <c r="E158" s="9" t="s">
        <v>193</v>
      </c>
      <c r="H158" s="19">
        <v>0.42099999999999999</v>
      </c>
      <c r="I158" s="105">
        <v>11613.290870000001</v>
      </c>
      <c r="J158" s="105">
        <v>1.3134235320063334</v>
      </c>
      <c r="K158" s="19">
        <v>1.014</v>
      </c>
      <c r="L158" s="105">
        <v>277.11452822948581</v>
      </c>
      <c r="M158" s="105">
        <v>15.843014444903311</v>
      </c>
      <c r="N158" s="106">
        <v>410.09705850367084</v>
      </c>
      <c r="O158" s="105">
        <v>22.551525128115376</v>
      </c>
      <c r="P158" s="105">
        <v>3.6207222136566997</v>
      </c>
      <c r="Q158" s="105">
        <v>0.56982274874284933</v>
      </c>
      <c r="R158" s="105">
        <v>1.7919280433734035</v>
      </c>
      <c r="S158" s="105">
        <v>4.2176618983292412E-2</v>
      </c>
      <c r="T158" s="107">
        <v>0.10663278223998893</v>
      </c>
      <c r="U158" s="107">
        <v>0.13075269454550553</v>
      </c>
      <c r="V158" s="107">
        <v>1.2462911411601731</v>
      </c>
      <c r="W158" s="107">
        <v>2.5990220547791325</v>
      </c>
      <c r="X158" s="107">
        <v>0.16255531762595649</v>
      </c>
    </row>
    <row r="159" spans="1:24" x14ac:dyDescent="0.25">
      <c r="A159" s="9" t="s">
        <v>234</v>
      </c>
      <c r="C159" s="19">
        <v>22</v>
      </c>
      <c r="D159" s="19" t="s">
        <v>44</v>
      </c>
      <c r="E159" s="9" t="s">
        <v>193</v>
      </c>
      <c r="H159" s="19">
        <v>0.58799999999999997</v>
      </c>
      <c r="I159" s="105">
        <v>7268.4996520000004</v>
      </c>
      <c r="J159" s="105">
        <v>0.82204248495815435</v>
      </c>
      <c r="K159" s="19">
        <v>1.016</v>
      </c>
      <c r="L159" s="105">
        <v>161.6541541820682</v>
      </c>
      <c r="M159" s="105">
        <v>39.311790407360711</v>
      </c>
      <c r="N159" s="106">
        <v>1205.9684506695839</v>
      </c>
      <c r="O159" s="105">
        <v>87.127096728264988</v>
      </c>
      <c r="P159" s="105">
        <v>17.094409628441209</v>
      </c>
      <c r="Q159" s="105">
        <v>1.9713570729605285</v>
      </c>
      <c r="R159" s="105">
        <v>1.5466470030370336</v>
      </c>
      <c r="S159" s="105">
        <v>0.30679202654892151</v>
      </c>
      <c r="T159" s="107">
        <v>0.5799888143240729</v>
      </c>
      <c r="U159" s="107">
        <v>0.3760686732638775</v>
      </c>
      <c r="V159" s="107">
        <v>2.6539899759056236</v>
      </c>
      <c r="W159" s="107">
        <v>0.91731673592951934</v>
      </c>
      <c r="X159" s="107">
        <v>0.32754100651616447</v>
      </c>
    </row>
    <row r="160" spans="1:24" x14ac:dyDescent="0.25">
      <c r="A160" s="9" t="s">
        <v>233</v>
      </c>
      <c r="C160" s="19">
        <v>31</v>
      </c>
      <c r="D160" s="19" t="s">
        <v>164</v>
      </c>
      <c r="E160" s="9" t="s">
        <v>193</v>
      </c>
      <c r="H160" s="19">
        <v>0.8</v>
      </c>
      <c r="I160" s="105">
        <v>11234.728488000001</v>
      </c>
      <c r="J160" s="105">
        <v>1.2706094195883284</v>
      </c>
      <c r="K160" s="19">
        <v>1.0149999999999999</v>
      </c>
      <c r="L160" s="105">
        <v>412.3145136741839</v>
      </c>
      <c r="M160" s="105">
        <v>30.117096755941709</v>
      </c>
      <c r="N160" s="106">
        <v>758.41309484473391</v>
      </c>
      <c r="O160" s="105">
        <v>90.18252092192958</v>
      </c>
      <c r="P160" s="105">
        <v>11.519884367227011</v>
      </c>
      <c r="Q160" s="105">
        <v>1.9907775200469184</v>
      </c>
      <c r="R160" s="105">
        <v>7.5300650831968046</v>
      </c>
      <c r="S160" s="105">
        <v>9.0306428190725305E-2</v>
      </c>
      <c r="T160" s="107">
        <v>0.25201592918388094</v>
      </c>
      <c r="U160" s="107">
        <v>0.18618707906204351</v>
      </c>
      <c r="V160" s="107">
        <v>1.9492299411108429</v>
      </c>
      <c r="W160" s="107">
        <v>1.2298743028859624</v>
      </c>
      <c r="X160" s="107">
        <v>0.6757334994087405</v>
      </c>
    </row>
    <row r="161" spans="1:24" x14ac:dyDescent="0.25">
      <c r="A161" s="9" t="s">
        <v>229</v>
      </c>
      <c r="C161" s="19">
        <v>70</v>
      </c>
      <c r="D161" s="19" t="s">
        <v>44</v>
      </c>
      <c r="E161" s="9" t="s">
        <v>193</v>
      </c>
      <c r="H161" s="19">
        <v>0.376</v>
      </c>
      <c r="I161" s="105">
        <v>13616.788808000001</v>
      </c>
      <c r="J161" s="105">
        <v>1.5400123058131647</v>
      </c>
      <c r="K161" s="19">
        <v>1.0169999999999999</v>
      </c>
      <c r="L161" s="105">
        <v>185.4362576018622</v>
      </c>
      <c r="M161" s="105">
        <v>22.647806721754211</v>
      </c>
      <c r="N161" s="106">
        <v>495.72753616980089</v>
      </c>
      <c r="O161" s="105">
        <v>192.39268959475049</v>
      </c>
      <c r="P161" s="105">
        <v>12.960508056797512</v>
      </c>
      <c r="Q161" s="105">
        <v>2.0743195693620282</v>
      </c>
      <c r="R161" s="105">
        <v>1.3328892949875935</v>
      </c>
      <c r="S161" s="105">
        <v>0.59880012469084953</v>
      </c>
      <c r="T161" s="107">
        <v>0.24464239103558993</v>
      </c>
      <c r="U161" s="107">
        <v>0.33611326426918448</v>
      </c>
      <c r="V161" s="107">
        <v>0.45548620084243213</v>
      </c>
      <c r="W161" s="107">
        <v>2.5521172012446125</v>
      </c>
      <c r="X161" s="107">
        <v>0.44927998949914849</v>
      </c>
    </row>
    <row r="162" spans="1:24" x14ac:dyDescent="0.25">
      <c r="A162" s="9" t="s">
        <v>207</v>
      </c>
      <c r="C162" s="19">
        <v>33</v>
      </c>
      <c r="D162" s="19" t="s">
        <v>164</v>
      </c>
      <c r="E162" s="9" t="s">
        <v>193</v>
      </c>
      <c r="H162" s="19">
        <v>0.42399999999999999</v>
      </c>
      <c r="I162" s="105">
        <v>3587.6576680000003</v>
      </c>
      <c r="J162" s="105">
        <v>0.40575182854557795</v>
      </c>
      <c r="K162" s="19">
        <v>1.02</v>
      </c>
      <c r="L162" s="105">
        <v>242.26618938446978</v>
      </c>
      <c r="M162" s="105">
        <v>20.414254702281308</v>
      </c>
      <c r="N162" s="106">
        <v>862.9797655915969</v>
      </c>
      <c r="O162" s="105">
        <v>222.16545342235148</v>
      </c>
      <c r="P162" s="105">
        <v>20.051092028716408</v>
      </c>
      <c r="Q162" s="105">
        <v>1.9599551898314285</v>
      </c>
      <c r="R162" s="105">
        <v>4.5978088975262033</v>
      </c>
      <c r="S162" s="105">
        <v>0.39514487133910547</v>
      </c>
      <c r="T162" s="107">
        <v>5.24745643588221</v>
      </c>
      <c r="U162" s="107">
        <v>2.7199985157126828E-2</v>
      </c>
      <c r="V162" s="107">
        <v>1.458378744792113</v>
      </c>
      <c r="W162" s="107">
        <v>8.2274032824673036</v>
      </c>
      <c r="X162" s="107">
        <v>0.88470078710911637</v>
      </c>
    </row>
    <row r="163" spans="1:24" x14ac:dyDescent="0.25">
      <c r="A163" s="9" t="s">
        <v>206</v>
      </c>
      <c r="C163" s="19">
        <v>23</v>
      </c>
      <c r="D163" s="19" t="s">
        <v>44</v>
      </c>
      <c r="E163" s="9" t="s">
        <v>193</v>
      </c>
      <c r="H163" s="19">
        <v>0.63700000000000001</v>
      </c>
      <c r="I163" s="105">
        <v>18753.664283999999</v>
      </c>
      <c r="J163" s="105">
        <v>2.1209753770640125</v>
      </c>
      <c r="K163" s="19">
        <v>1.0149999999999999</v>
      </c>
      <c r="L163" s="105">
        <v>395.51146487494384</v>
      </c>
      <c r="M163" s="105">
        <v>19.913224782399112</v>
      </c>
      <c r="N163" s="106">
        <v>359.36307834399884</v>
      </c>
      <c r="O163" s="105">
        <v>113.02685387593648</v>
      </c>
      <c r="P163" s="105">
        <v>9.4974142569448592</v>
      </c>
      <c r="Q163" s="105">
        <v>1.9303813162428984</v>
      </c>
      <c r="R163" s="105">
        <v>11.114204462293223</v>
      </c>
      <c r="S163" s="105">
        <v>0.1070396437606615</v>
      </c>
      <c r="T163" s="107">
        <v>5.2301968471589797</v>
      </c>
      <c r="U163" s="107">
        <v>3.2902613572596426E-2</v>
      </c>
      <c r="V163" s="107">
        <v>1.8015245357406731</v>
      </c>
      <c r="W163" s="107">
        <v>1.9047665154900124</v>
      </c>
      <c r="X163" s="107">
        <v>0.88137983858770252</v>
      </c>
    </row>
    <row r="164" spans="1:24" x14ac:dyDescent="0.25">
      <c r="A164" s="9" t="s">
        <v>205</v>
      </c>
      <c r="C164" s="19">
        <v>29</v>
      </c>
      <c r="D164" s="19" t="s">
        <v>44</v>
      </c>
      <c r="E164" s="9" t="s">
        <v>193</v>
      </c>
      <c r="H164" s="19">
        <v>0.373</v>
      </c>
      <c r="I164" s="105">
        <v>2987.7759460000002</v>
      </c>
      <c r="J164" s="105">
        <v>0.33790725469350824</v>
      </c>
      <c r="K164" s="19">
        <v>1.0129999999999999</v>
      </c>
      <c r="L164" s="105">
        <v>182.44962525760542</v>
      </c>
      <c r="M164" s="105">
        <v>7.3121350142772812</v>
      </c>
      <c r="N164" s="106">
        <v>85.428359038768235</v>
      </c>
      <c r="O164" s="105">
        <v>18.087737888586076</v>
      </c>
      <c r="P164" s="105">
        <v>3.7540198464862495</v>
      </c>
      <c r="Q164" s="105">
        <v>0.71589766155025236</v>
      </c>
      <c r="R164" s="105">
        <v>1.3132905057119935</v>
      </c>
      <c r="S164" s="105">
        <v>2.632490798459701E-2</v>
      </c>
      <c r="T164" s="107">
        <v>3.7190173349056099</v>
      </c>
      <c r="U164" s="107">
        <v>8.6171973451701009E-3</v>
      </c>
      <c r="V164" s="107">
        <v>0.84303204599155612</v>
      </c>
      <c r="W164" s="107">
        <v>2.4332123073264427</v>
      </c>
      <c r="X164" s="107">
        <v>0.8830821223478964</v>
      </c>
    </row>
    <row r="165" spans="1:24" x14ac:dyDescent="0.25">
      <c r="A165" s="9" t="s">
        <v>203</v>
      </c>
      <c r="C165" s="19">
        <v>44</v>
      </c>
      <c r="D165" s="19" t="s">
        <v>164</v>
      </c>
      <c r="E165" s="9" t="s">
        <v>193</v>
      </c>
      <c r="H165" s="19">
        <v>0.14899999999999999</v>
      </c>
      <c r="I165" s="105">
        <v>13727.448478</v>
      </c>
      <c r="J165" s="105">
        <v>1.5525275365301967</v>
      </c>
      <c r="K165" s="19">
        <v>1.0049999999999999</v>
      </c>
      <c r="L165" s="105">
        <v>44.108137503228619</v>
      </c>
      <c r="M165" s="105">
        <v>3.1848424733798515</v>
      </c>
      <c r="N165" s="106">
        <v>191.60263696453683</v>
      </c>
      <c r="O165" s="105">
        <v>10.986759842779176</v>
      </c>
      <c r="P165" s="105">
        <v>1.8486355363592994</v>
      </c>
      <c r="Q165" s="105">
        <v>0.27401627664285033</v>
      </c>
      <c r="R165" s="105">
        <v>0.60382610547714854</v>
      </c>
      <c r="S165" s="105">
        <v>2.7835789708474109E-2</v>
      </c>
      <c r="T165" s="107">
        <v>6.6817264587514291</v>
      </c>
      <c r="U165" s="107">
        <v>1.064266756451419E-2</v>
      </c>
      <c r="V165" s="107">
        <v>0.31424939296548915</v>
      </c>
      <c r="W165" s="107">
        <v>24.100020159909327</v>
      </c>
      <c r="X165" s="107">
        <v>1.1286430624756945</v>
      </c>
    </row>
    <row r="166" spans="1:24" x14ac:dyDescent="0.25">
      <c r="A166" s="9" t="s">
        <v>202</v>
      </c>
      <c r="C166" s="19">
        <v>35</v>
      </c>
      <c r="D166" s="19" t="s">
        <v>164</v>
      </c>
      <c r="E166" s="9" t="s">
        <v>193</v>
      </c>
      <c r="H166" s="19">
        <v>0.21099999999999999</v>
      </c>
      <c r="I166" s="105">
        <v>6543.3232409999991</v>
      </c>
      <c r="J166" s="105">
        <v>0.74002750972630627</v>
      </c>
      <c r="K166" s="19">
        <v>1.008</v>
      </c>
      <c r="L166" s="105">
        <v>70.998910662698208</v>
      </c>
      <c r="M166" s="105">
        <v>5.7717948315320822</v>
      </c>
      <c r="N166" s="106">
        <v>123.01104799660084</v>
      </c>
      <c r="O166" s="105">
        <v>27.484653472225173</v>
      </c>
      <c r="P166" s="105">
        <v>4.3937542322956</v>
      </c>
      <c r="Q166" s="105">
        <v>1.0377731240794683</v>
      </c>
      <c r="R166" s="105">
        <v>0.68840198939244446</v>
      </c>
      <c r="S166" s="105">
        <v>3.5905524092531511E-2</v>
      </c>
      <c r="T166" s="107">
        <v>6.9169880190727193</v>
      </c>
      <c r="U166" s="107">
        <v>1.512062626952913E-2</v>
      </c>
      <c r="V166" s="107">
        <v>0.55623283572970816</v>
      </c>
      <c r="W166" s="107">
        <v>2.1723576799227722</v>
      </c>
      <c r="X166" s="107">
        <v>0.51956582149706954</v>
      </c>
    </row>
    <row r="167" spans="1:24" x14ac:dyDescent="0.25">
      <c r="A167" s="9" t="s">
        <v>201</v>
      </c>
      <c r="C167" s="19">
        <v>36</v>
      </c>
      <c r="D167" s="19" t="s">
        <v>44</v>
      </c>
      <c r="E167" s="9" t="s">
        <v>193</v>
      </c>
      <c r="H167" s="19">
        <v>0.752</v>
      </c>
      <c r="I167" s="105">
        <v>12257.743224999998</v>
      </c>
      <c r="J167" s="105">
        <v>1.3863088922189548</v>
      </c>
      <c r="K167" s="19">
        <v>1.026</v>
      </c>
      <c r="L167" s="105">
        <v>260.96443633837981</v>
      </c>
      <c r="M167" s="105">
        <v>18.770576382423812</v>
      </c>
      <c r="N167" s="106">
        <v>358.38467351553186</v>
      </c>
      <c r="O167" s="105">
        <v>53.534802301146669</v>
      </c>
      <c r="P167" s="105">
        <v>16.44300899040941</v>
      </c>
      <c r="Q167" s="105">
        <v>2.7500732525666183</v>
      </c>
      <c r="R167" s="105">
        <v>9.8197516539145528</v>
      </c>
      <c r="S167" s="105">
        <v>0.16943156581100252</v>
      </c>
      <c r="T167" s="107">
        <v>7.7819211068746599</v>
      </c>
      <c r="U167" s="107">
        <v>2.4377688413264428E-2</v>
      </c>
      <c r="V167" s="107">
        <v>1.7117934742174732</v>
      </c>
      <c r="W167" s="107">
        <v>0.57774346589333436</v>
      </c>
      <c r="X167" s="107">
        <v>1.0048331705178644</v>
      </c>
    </row>
    <row r="168" spans="1:24" x14ac:dyDescent="0.25">
      <c r="A168" s="9" t="s">
        <v>200</v>
      </c>
      <c r="C168" s="19">
        <v>23</v>
      </c>
      <c r="D168" s="19" t="s">
        <v>44</v>
      </c>
      <c r="E168" s="9" t="s">
        <v>193</v>
      </c>
      <c r="H168" s="19">
        <v>0.25800000000000001</v>
      </c>
      <c r="I168" s="105">
        <v>6686.046276</v>
      </c>
      <c r="J168" s="105">
        <v>0.75616899751187516</v>
      </c>
      <c r="K168" s="19">
        <v>1.01</v>
      </c>
      <c r="L168" s="105">
        <v>73.665857504998016</v>
      </c>
      <c r="M168" s="105">
        <v>4.2603610543569612</v>
      </c>
      <c r="N168" s="106">
        <v>315.90173552015585</v>
      </c>
      <c r="O168" s="105">
        <v>13.196280261699576</v>
      </c>
      <c r="P168" s="105">
        <v>1.6405283673933393</v>
      </c>
      <c r="Q168" s="105">
        <v>0.21004155877526737</v>
      </c>
      <c r="R168" s="105">
        <v>0.26465701527702357</v>
      </c>
      <c r="S168" s="105">
        <v>5.5095565861631314E-2</v>
      </c>
      <c r="T168" s="107">
        <v>2.0354667357756799</v>
      </c>
      <c r="U168" s="107">
        <v>1.199783925964729E-2</v>
      </c>
      <c r="V168" s="107">
        <v>0.29807572862292309</v>
      </c>
      <c r="W168" s="107">
        <v>2.5306571508182722</v>
      </c>
      <c r="X168" s="107">
        <v>0.41269337411363749</v>
      </c>
    </row>
    <row r="169" spans="1:24" x14ac:dyDescent="0.25">
      <c r="A169" s="9" t="s">
        <v>199</v>
      </c>
      <c r="C169" s="19">
        <v>36</v>
      </c>
      <c r="D169" s="19" t="s">
        <v>44</v>
      </c>
      <c r="E169" s="9" t="s">
        <v>193</v>
      </c>
      <c r="H169" s="19">
        <v>0.114</v>
      </c>
      <c r="I169" s="105">
        <v>7745.4925729999995</v>
      </c>
      <c r="J169" s="105">
        <v>0.87598875514589447</v>
      </c>
      <c r="K169" s="19">
        <v>1.004</v>
      </c>
      <c r="L169" s="105">
        <v>26.333668283806219</v>
      </c>
      <c r="M169" s="105">
        <v>1.7697911507275912</v>
      </c>
      <c r="N169" s="106">
        <v>109.86321948449884</v>
      </c>
      <c r="O169" s="105">
        <v>3.0570440918427355</v>
      </c>
      <c r="P169" s="105">
        <v>1.2759960763492193</v>
      </c>
      <c r="Q169" s="105">
        <v>6.7244575291707562E-2</v>
      </c>
      <c r="R169" s="105">
        <v>0.13166174085880455</v>
      </c>
      <c r="S169" s="105">
        <v>9.9787989939390115E-3</v>
      </c>
      <c r="T169" s="107">
        <v>9.884868440327392E-2</v>
      </c>
      <c r="U169" s="107">
        <v>0.13192484075208952</v>
      </c>
      <c r="V169" s="107">
        <v>0.16445697398379114</v>
      </c>
      <c r="W169" s="107">
        <v>1.5663292649067224</v>
      </c>
      <c r="X169" s="107">
        <v>0.53869976941968656</v>
      </c>
    </row>
    <row r="170" spans="1:24" x14ac:dyDescent="0.25">
      <c r="A170" s="9" t="s">
        <v>198</v>
      </c>
      <c r="C170" s="19">
        <v>32</v>
      </c>
      <c r="D170" s="19" t="s">
        <v>164</v>
      </c>
      <c r="E170" s="9" t="s">
        <v>193</v>
      </c>
      <c r="H170" s="19">
        <v>0.13400000000000001</v>
      </c>
      <c r="I170" s="105">
        <v>12460.851311999999</v>
      </c>
      <c r="J170" s="105">
        <v>1.4092797231395611</v>
      </c>
      <c r="K170" s="19">
        <v>1.0049999999999999</v>
      </c>
      <c r="L170" s="105">
        <v>40.541371282675016</v>
      </c>
      <c r="M170" s="105">
        <v>4.6341730638864416</v>
      </c>
      <c r="N170" s="106">
        <v>57.54791100304594</v>
      </c>
      <c r="O170" s="105">
        <v>16.091626765255075</v>
      </c>
      <c r="P170" s="105">
        <v>1.8784800842234695</v>
      </c>
      <c r="Q170" s="105">
        <v>0.38132787240282634</v>
      </c>
      <c r="R170" s="105">
        <v>0.96798311663798353</v>
      </c>
      <c r="S170" s="105">
        <v>1.7356744189251611E-2</v>
      </c>
      <c r="T170" s="107">
        <v>0.14272190590942394</v>
      </c>
      <c r="U170" s="107">
        <v>0.29582594693909853</v>
      </c>
      <c r="V170" s="107">
        <v>0.38684472587563518</v>
      </c>
      <c r="W170" s="107">
        <v>0.29411156095541729</v>
      </c>
      <c r="X170" s="107">
        <v>1.2084284047274245</v>
      </c>
    </row>
    <row r="171" spans="1:24" x14ac:dyDescent="0.25">
      <c r="A171" s="9" t="s">
        <v>197</v>
      </c>
      <c r="C171" s="19">
        <v>40</v>
      </c>
      <c r="D171" s="19" t="s">
        <v>44</v>
      </c>
      <c r="E171" s="9" t="s">
        <v>193</v>
      </c>
      <c r="H171" s="19">
        <v>0.40600000000000003</v>
      </c>
      <c r="I171" s="105">
        <v>3870.001135</v>
      </c>
      <c r="J171" s="105">
        <v>0.43768391031440851</v>
      </c>
      <c r="K171" s="19">
        <v>1.0129999999999999</v>
      </c>
      <c r="L171" s="105">
        <v>162.32793943302801</v>
      </c>
      <c r="M171" s="105">
        <v>9.6612398275618325</v>
      </c>
      <c r="N171" s="106">
        <v>737.71021092324588</v>
      </c>
      <c r="O171" s="105">
        <v>49.112837927792476</v>
      </c>
      <c r="P171" s="105">
        <v>6.8096080712760489</v>
      </c>
      <c r="Q171" s="105">
        <v>0.49741446982097337</v>
      </c>
      <c r="R171" s="105">
        <v>0.6587795689564625</v>
      </c>
      <c r="S171" s="105">
        <v>0.13460594058987052</v>
      </c>
      <c r="T171" s="107">
        <v>0.18149784575093497</v>
      </c>
      <c r="U171" s="107">
        <v>0.33722462556232352</v>
      </c>
      <c r="V171" s="107">
        <v>0.68573577856184609</v>
      </c>
      <c r="W171" s="107">
        <v>4.0596376649202828</v>
      </c>
      <c r="X171" s="107">
        <v>1.7779991937483344</v>
      </c>
    </row>
    <row r="172" spans="1:24" x14ac:dyDescent="0.25">
      <c r="A172" s="9" t="s">
        <v>195</v>
      </c>
      <c r="C172" s="19">
        <v>20</v>
      </c>
      <c r="D172" s="19" t="s">
        <v>44</v>
      </c>
      <c r="E172" s="9" t="s">
        <v>193</v>
      </c>
      <c r="H172" s="19">
        <v>0.44700000000000001</v>
      </c>
      <c r="I172" s="105">
        <v>10643.875696999999</v>
      </c>
      <c r="J172" s="105">
        <v>1.2037859869938927</v>
      </c>
      <c r="K172" s="19">
        <v>1.014</v>
      </c>
      <c r="L172" s="105">
        <v>109.50139094160662</v>
      </c>
      <c r="M172" s="105">
        <v>21.598363848089512</v>
      </c>
      <c r="N172" s="106">
        <v>771.05898803406194</v>
      </c>
      <c r="O172" s="105">
        <v>87.480295016532779</v>
      </c>
      <c r="P172" s="105">
        <v>6.9654309009603583</v>
      </c>
      <c r="Q172" s="105">
        <v>1.9506143142727683</v>
      </c>
      <c r="R172" s="105">
        <v>2.0213241010298435</v>
      </c>
      <c r="S172" s="105">
        <v>0.1085852383056035</v>
      </c>
      <c r="T172" s="107">
        <v>0.32145796145538591</v>
      </c>
      <c r="U172" s="107">
        <v>0.16725987153012656</v>
      </c>
      <c r="V172" s="107">
        <v>1.4388216689308531</v>
      </c>
      <c r="W172" s="107">
        <v>0.34823445697665034</v>
      </c>
      <c r="X172" s="107">
        <v>5.3278686318605555</v>
      </c>
    </row>
    <row r="173" spans="1:24" x14ac:dyDescent="0.25">
      <c r="A173" s="9" t="s">
        <v>194</v>
      </c>
      <c r="C173" s="19">
        <v>18</v>
      </c>
      <c r="D173" s="19" t="s">
        <v>44</v>
      </c>
      <c r="E173" s="9" t="s">
        <v>193</v>
      </c>
      <c r="H173" s="19">
        <v>0.70199999999999996</v>
      </c>
      <c r="I173" s="105">
        <v>9029.9998879999985</v>
      </c>
      <c r="J173" s="105">
        <v>1.0212621452160142</v>
      </c>
      <c r="K173" s="19">
        <v>1.022</v>
      </c>
      <c r="L173" s="105">
        <v>419.42633265746178</v>
      </c>
      <c r="M173" s="105">
        <v>34.653872298528512</v>
      </c>
      <c r="N173" s="106">
        <v>558.95139398518688</v>
      </c>
      <c r="O173" s="105">
        <v>48.570125126124481</v>
      </c>
      <c r="P173" s="105">
        <v>13.07743237902101</v>
      </c>
      <c r="Q173" s="105">
        <v>5.8057354281372087</v>
      </c>
      <c r="R173" s="105">
        <v>4.3776044930597831</v>
      </c>
      <c r="S173" s="105">
        <v>0.27082121031565853</v>
      </c>
      <c r="T173" s="107">
        <v>0.20151740048833797</v>
      </c>
      <c r="U173" s="107">
        <v>0.46461740300148852</v>
      </c>
      <c r="V173" s="107">
        <v>1.9375007853520532</v>
      </c>
      <c r="W173" s="107">
        <v>0.55990019721635931</v>
      </c>
      <c r="X173" s="107">
        <v>3.6958614733084345</v>
      </c>
    </row>
    <row r="174" spans="1:24" x14ac:dyDescent="0.25">
      <c r="A174" s="9" t="s">
        <v>67</v>
      </c>
      <c r="C174" s="19">
        <v>30</v>
      </c>
      <c r="D174" s="19" t="s">
        <v>37</v>
      </c>
      <c r="E174" s="9" t="s">
        <v>36</v>
      </c>
      <c r="H174" s="19">
        <v>0.27500000000000002</v>
      </c>
      <c r="I174" s="105">
        <v>6148.6984840000005</v>
      </c>
      <c r="J174" s="105">
        <v>0.69539679755711381</v>
      </c>
      <c r="K174" s="19">
        <v>1.0089999999999999</v>
      </c>
      <c r="L174" s="105">
        <v>105</v>
      </c>
      <c r="M174" s="105">
        <v>25.400191442389321</v>
      </c>
      <c r="N174" s="106">
        <v>92.248606057751374</v>
      </c>
      <c r="O174" s="105">
        <v>33.533449592462567</v>
      </c>
      <c r="P174" s="105">
        <v>5.1659094627134277</v>
      </c>
      <c r="Q174" s="105">
        <v>3.536648875804703</v>
      </c>
      <c r="R174" s="105">
        <v>6.529792778627189</v>
      </c>
      <c r="S174" s="105">
        <v>3.7081300644698056E-2</v>
      </c>
      <c r="T174" s="107">
        <v>4.7045387723810526E-2</v>
      </c>
      <c r="U174" s="107">
        <v>3.929653617282991E-2</v>
      </c>
      <c r="V174" s="107">
        <v>2.9214069977694521</v>
      </c>
      <c r="W174" s="107">
        <v>0.5236352104385068</v>
      </c>
      <c r="X174" s="107">
        <v>0.15146342947111324</v>
      </c>
    </row>
    <row r="175" spans="1:24" x14ac:dyDescent="0.25">
      <c r="A175" s="9" t="s">
        <v>65</v>
      </c>
      <c r="C175" s="19">
        <v>36</v>
      </c>
      <c r="D175" s="19" t="s">
        <v>37</v>
      </c>
      <c r="E175" s="9" t="s">
        <v>36</v>
      </c>
      <c r="H175" s="19">
        <v>0.59599999999999997</v>
      </c>
      <c r="I175" s="105">
        <v>19482.381531999999</v>
      </c>
      <c r="J175" s="105">
        <v>2.203390808866772</v>
      </c>
      <c r="K175" s="19">
        <v>1.0209999999999999</v>
      </c>
      <c r="L175" s="105">
        <v>271</v>
      </c>
      <c r="M175" s="105">
        <v>56.66377575069432</v>
      </c>
      <c r="N175" s="106">
        <v>142.06109902910617</v>
      </c>
      <c r="O175" s="105">
        <v>36.782245991236373</v>
      </c>
      <c r="P175" s="105">
        <v>17.111300632846728</v>
      </c>
      <c r="Q175" s="105">
        <v>3.4608709315179631</v>
      </c>
      <c r="R175" s="105">
        <v>2.9927127918281187</v>
      </c>
      <c r="S175" s="105">
        <v>0.80695078771147177</v>
      </c>
      <c r="T175" s="107">
        <v>5.3107232055803227E-2</v>
      </c>
      <c r="U175" s="107">
        <v>8.0354438549546603E-2</v>
      </c>
      <c r="V175" s="107">
        <v>8.0803751087576128</v>
      </c>
      <c r="W175" s="107">
        <v>0.4651799661010298</v>
      </c>
      <c r="X175" s="107">
        <v>0.65792396707611511</v>
      </c>
    </row>
    <row r="176" spans="1:24" x14ac:dyDescent="0.25">
      <c r="A176" s="9" t="s">
        <v>63</v>
      </c>
      <c r="C176" s="19">
        <v>29</v>
      </c>
      <c r="D176" s="19" t="s">
        <v>37</v>
      </c>
      <c r="E176" s="9" t="s">
        <v>36</v>
      </c>
      <c r="H176" s="19">
        <v>0.75800000000000001</v>
      </c>
      <c r="I176" s="105">
        <v>19293.962668000004</v>
      </c>
      <c r="J176" s="105">
        <v>2.1820812788961779</v>
      </c>
      <c r="K176" s="19">
        <v>1.022</v>
      </c>
      <c r="L176" s="105">
        <v>509</v>
      </c>
      <c r="M176" s="105">
        <v>59.99402855644572</v>
      </c>
      <c r="N176" s="106">
        <v>899.18246211027622</v>
      </c>
      <c r="O176" s="105">
        <v>58.939057562371275</v>
      </c>
      <c r="P176" s="105">
        <v>12.311188869984328</v>
      </c>
      <c r="Q176" s="105">
        <v>4.7090701964059027</v>
      </c>
      <c r="R176" s="105">
        <v>15.061582299778788</v>
      </c>
      <c r="S176" s="105">
        <v>0.26969855612633076</v>
      </c>
      <c r="T176" s="107">
        <v>8.0365579810454821E-2</v>
      </c>
      <c r="U176" s="107">
        <v>9.1389891846891808E-2</v>
      </c>
      <c r="V176" s="107">
        <v>6.8163878949879919</v>
      </c>
      <c r="W176" s="107">
        <v>5.3265184971102384</v>
      </c>
      <c r="X176" s="107">
        <v>0.51548460054758827</v>
      </c>
    </row>
    <row r="177" spans="1:24" x14ac:dyDescent="0.25">
      <c r="A177" s="9" t="s">
        <v>62</v>
      </c>
      <c r="C177" s="19">
        <v>42</v>
      </c>
      <c r="D177" s="19" t="s">
        <v>37</v>
      </c>
      <c r="E177" s="9" t="s">
        <v>36</v>
      </c>
      <c r="H177" s="19">
        <v>0.68400000000000005</v>
      </c>
      <c r="I177" s="105">
        <v>10670.715876</v>
      </c>
      <c r="J177" s="105">
        <v>1.206821519565709</v>
      </c>
      <c r="K177" s="19">
        <v>1.018</v>
      </c>
      <c r="L177" s="105">
        <v>240</v>
      </c>
      <c r="M177" s="105">
        <v>35.490052590239017</v>
      </c>
      <c r="N177" s="106">
        <v>890.07876114404428</v>
      </c>
      <c r="O177" s="105">
        <v>41.409783864494571</v>
      </c>
      <c r="P177" s="105">
        <v>6.3138734649846562</v>
      </c>
      <c r="Q177" s="105">
        <v>3.8805743741551728</v>
      </c>
      <c r="R177" s="105">
        <v>3.1345497183755491</v>
      </c>
      <c r="S177" s="105">
        <v>0.24490087776269776</v>
      </c>
      <c r="T177" s="107">
        <v>0.11229160613673331</v>
      </c>
      <c r="U177" s="107">
        <v>9.0186459545027214E-2</v>
      </c>
      <c r="V177" s="107">
        <v>2.5250505789721025</v>
      </c>
      <c r="W177" s="107">
        <v>1.2426990842209789</v>
      </c>
      <c r="X177" s="107">
        <v>0.36925681218622725</v>
      </c>
    </row>
    <row r="178" spans="1:24" x14ac:dyDescent="0.25">
      <c r="A178" s="9" t="s">
        <v>60</v>
      </c>
      <c r="C178" s="19">
        <v>80</v>
      </c>
      <c r="D178" s="19" t="s">
        <v>37</v>
      </c>
      <c r="E178" s="9" t="s">
        <v>36</v>
      </c>
      <c r="H178" s="19">
        <v>0.18</v>
      </c>
      <c r="I178" s="105">
        <v>2732.0558560000004</v>
      </c>
      <c r="J178" s="105">
        <v>0.30898618593078492</v>
      </c>
      <c r="K178" s="19">
        <v>1.006</v>
      </c>
      <c r="L178" s="105">
        <v>29</v>
      </c>
      <c r="M178" s="105">
        <v>6.8535727373379087</v>
      </c>
      <c r="N178" s="106">
        <v>229.74169207107116</v>
      </c>
      <c r="O178" s="105">
        <v>11.653469809127973</v>
      </c>
      <c r="P178" s="105">
        <v>2.5364855422680166</v>
      </c>
      <c r="Q178" s="105">
        <v>0.78631706763786191</v>
      </c>
      <c r="R178" s="105">
        <v>0.44448768620655671</v>
      </c>
      <c r="S178" s="105">
        <v>1.5076467148949059E-2</v>
      </c>
      <c r="T178" s="107">
        <v>0.01</v>
      </c>
      <c r="U178" s="107">
        <v>5.1240360382367213E-2</v>
      </c>
      <c r="V178" s="107">
        <v>0.71607150670277697</v>
      </c>
      <c r="W178" s="107">
        <v>0.49832571299630785</v>
      </c>
      <c r="X178" s="107">
        <v>0.17143767498852724</v>
      </c>
    </row>
    <row r="179" spans="1:24" x14ac:dyDescent="0.25">
      <c r="A179" s="9" t="s">
        <v>59</v>
      </c>
      <c r="C179" s="19">
        <v>19</v>
      </c>
      <c r="D179" s="19" t="s">
        <v>44</v>
      </c>
      <c r="E179" s="9" t="s">
        <v>36</v>
      </c>
      <c r="H179" s="19">
        <v>0.78800000000000003</v>
      </c>
      <c r="I179" s="105">
        <v>16461.414983999999</v>
      </c>
      <c r="J179" s="105">
        <v>1.8617298104501243</v>
      </c>
      <c r="K179" s="19">
        <v>1.022</v>
      </c>
      <c r="L179" s="105">
        <v>305</v>
      </c>
      <c r="M179" s="105">
        <v>62.452481974850514</v>
      </c>
      <c r="N179" s="106">
        <v>740.30944258622117</v>
      </c>
      <c r="O179" s="105">
        <v>166.57079359305851</v>
      </c>
      <c r="P179" s="105">
        <v>11.711520546624229</v>
      </c>
      <c r="Q179" s="105">
        <v>4.276187964497983</v>
      </c>
      <c r="R179" s="105">
        <v>4.1877674932000488</v>
      </c>
      <c r="S179" s="105">
        <v>7.1574027018942055E-2</v>
      </c>
      <c r="T179" s="107">
        <v>0.17248284708710832</v>
      </c>
      <c r="U179" s="107">
        <v>0.1491027744152234</v>
      </c>
      <c r="V179" s="107">
        <v>5.2931797202992525</v>
      </c>
      <c r="W179" s="107">
        <v>0.61654296725477487</v>
      </c>
      <c r="X179" s="107">
        <v>6.0806170833666046E-2</v>
      </c>
    </row>
    <row r="180" spans="1:24" x14ac:dyDescent="0.25">
      <c r="A180" s="9" t="s">
        <v>58</v>
      </c>
      <c r="C180" s="19">
        <v>58</v>
      </c>
      <c r="D180" s="19" t="s">
        <v>37</v>
      </c>
      <c r="E180" s="9" t="s">
        <v>36</v>
      </c>
      <c r="H180" s="19">
        <v>0.21199999999999999</v>
      </c>
      <c r="I180" s="105">
        <v>3655.3029880000004</v>
      </c>
      <c r="J180" s="105">
        <v>0.41340228319384759</v>
      </c>
      <c r="K180" s="19">
        <v>1.006</v>
      </c>
      <c r="L180" s="105">
        <v>81</v>
      </c>
      <c r="M180" s="105">
        <v>13.958306210377319</v>
      </c>
      <c r="N180" s="106">
        <v>68.223598110466568</v>
      </c>
      <c r="O180" s="105">
        <v>10.023053376078572</v>
      </c>
      <c r="P180" s="105">
        <v>3.2232781359775267</v>
      </c>
      <c r="Q180" s="105">
        <v>0.27606295392769103</v>
      </c>
      <c r="R180" s="105">
        <v>0.76385328408150976</v>
      </c>
      <c r="S180" s="105">
        <v>3.446045024340446E-2</v>
      </c>
      <c r="T180" s="107">
        <v>0.01</v>
      </c>
      <c r="U180" s="107">
        <v>2.1534250553513809E-2</v>
      </c>
      <c r="V180" s="107">
        <v>1.008770323009752</v>
      </c>
      <c r="W180" s="107">
        <v>1.685030781027399</v>
      </c>
      <c r="X180" s="107">
        <v>0.12689309603763724</v>
      </c>
    </row>
    <row r="181" spans="1:24" x14ac:dyDescent="0.25">
      <c r="A181" s="9" t="s">
        <v>57</v>
      </c>
      <c r="C181" s="19">
        <v>76</v>
      </c>
      <c r="D181" s="19" t="s">
        <v>44</v>
      </c>
      <c r="E181" s="9" t="s">
        <v>36</v>
      </c>
      <c r="H181" s="19">
        <v>0.38100000000000001</v>
      </c>
      <c r="I181" s="105">
        <v>11625.366152000001</v>
      </c>
      <c r="J181" s="105">
        <v>1.3147892051572043</v>
      </c>
      <c r="K181" s="19">
        <v>1.012</v>
      </c>
      <c r="L181" s="105">
        <v>82</v>
      </c>
      <c r="M181" s="105">
        <v>41.916445002991516</v>
      </c>
      <c r="N181" s="106">
        <v>904.82891998654327</v>
      </c>
      <c r="O181" s="105">
        <v>71.617734742388365</v>
      </c>
      <c r="P181" s="105">
        <v>7.4923303363799567</v>
      </c>
      <c r="Q181" s="105">
        <v>0.60923958139628409</v>
      </c>
      <c r="R181" s="105">
        <v>1.4313197654229786</v>
      </c>
      <c r="S181" s="105">
        <v>0.11294716167343775</v>
      </c>
      <c r="T181" s="107">
        <v>2.8083157949024325E-2</v>
      </c>
      <c r="U181" s="107">
        <v>4.7260735454020916E-2</v>
      </c>
      <c r="V181" s="107">
        <v>1.7295922652185822</v>
      </c>
      <c r="W181" s="107">
        <v>1.8681194746864092</v>
      </c>
      <c r="X181" s="107">
        <v>0.36418676348428525</v>
      </c>
    </row>
    <row r="182" spans="1:24" x14ac:dyDescent="0.25">
      <c r="A182" s="9" t="s">
        <v>56</v>
      </c>
      <c r="C182" s="19">
        <v>56</v>
      </c>
      <c r="D182" s="19" t="s">
        <v>44</v>
      </c>
      <c r="E182" s="9" t="s">
        <v>36</v>
      </c>
      <c r="H182" s="19">
        <v>0.371</v>
      </c>
      <c r="I182" s="105">
        <v>6305.7053680000008</v>
      </c>
      <c r="J182" s="105">
        <v>0.7131537398778558</v>
      </c>
      <c r="K182" s="19">
        <v>1.012</v>
      </c>
      <c r="L182" s="105">
        <v>147</v>
      </c>
      <c r="M182" s="105">
        <v>22.869895638576022</v>
      </c>
      <c r="N182" s="106">
        <v>236.31174673765116</v>
      </c>
      <c r="O182" s="105">
        <v>45.879062444706172</v>
      </c>
      <c r="P182" s="105">
        <v>11.480751327823629</v>
      </c>
      <c r="Q182" s="105">
        <v>5.8209321382310533</v>
      </c>
      <c r="R182" s="105">
        <v>1.0381161538703887</v>
      </c>
      <c r="S182" s="105">
        <v>3.7047248521454759E-2</v>
      </c>
      <c r="T182" s="107">
        <v>2.7310376287275825E-2</v>
      </c>
      <c r="U182" s="107">
        <v>5.444370450803851E-2</v>
      </c>
      <c r="V182" s="107">
        <v>2.7288428388000225</v>
      </c>
      <c r="W182" s="107">
        <v>0.1</v>
      </c>
      <c r="X182" s="107">
        <v>0.15460585853770825</v>
      </c>
    </row>
    <row r="183" spans="1:24" x14ac:dyDescent="0.25">
      <c r="A183" s="9" t="s">
        <v>55</v>
      </c>
      <c r="C183" s="19">
        <v>70</v>
      </c>
      <c r="D183" s="19" t="s">
        <v>37</v>
      </c>
      <c r="E183" s="9" t="s">
        <v>36</v>
      </c>
      <c r="H183" s="19">
        <v>0.73199999999999998</v>
      </c>
      <c r="I183" s="105">
        <v>13924.060388</v>
      </c>
      <c r="J183" s="105">
        <v>1.5747636720199047</v>
      </c>
      <c r="K183" s="19">
        <v>1.02</v>
      </c>
      <c r="L183" s="105">
        <v>152</v>
      </c>
      <c r="M183" s="105">
        <v>36.540486882838522</v>
      </c>
      <c r="N183" s="106">
        <v>1035.3857953952593</v>
      </c>
      <c r="O183" s="105">
        <v>68.283134896118071</v>
      </c>
      <c r="P183" s="105">
        <v>7.8624401451449266</v>
      </c>
      <c r="Q183" s="105">
        <v>2.8253204693070328</v>
      </c>
      <c r="R183" s="105">
        <v>1.2655595474577286</v>
      </c>
      <c r="S183" s="105">
        <v>0.16996206173224776</v>
      </c>
      <c r="T183" s="107">
        <v>0.51917902235264435</v>
      </c>
      <c r="U183" s="107">
        <v>8.0241525764061628E-2</v>
      </c>
      <c r="V183" s="107">
        <v>2.9229990067718226</v>
      </c>
      <c r="W183" s="107">
        <v>0.85005163391388883</v>
      </c>
      <c r="X183" s="107">
        <v>0.18356001952644724</v>
      </c>
    </row>
    <row r="184" spans="1:24" x14ac:dyDescent="0.25">
      <c r="A184" s="9" t="s">
        <v>54</v>
      </c>
      <c r="C184" s="19">
        <v>32</v>
      </c>
      <c r="D184" s="19" t="s">
        <v>37</v>
      </c>
      <c r="E184" s="9" t="s">
        <v>36</v>
      </c>
      <c r="H184" s="19">
        <v>0.47299999999999998</v>
      </c>
      <c r="I184" s="105">
        <v>8805.3832600000005</v>
      </c>
      <c r="J184" s="105">
        <v>0.9958587717710925</v>
      </c>
      <c r="K184" s="19">
        <v>1.0149999999999999</v>
      </c>
      <c r="L184" s="105">
        <v>126</v>
      </c>
      <c r="M184" s="105">
        <v>27.228299918370617</v>
      </c>
      <c r="N184" s="106">
        <v>588.11646117734517</v>
      </c>
      <c r="O184" s="105">
        <v>58.462139891520565</v>
      </c>
      <c r="P184" s="105">
        <v>5.9876753113279868</v>
      </c>
      <c r="Q184" s="105">
        <v>5.5868995027389632</v>
      </c>
      <c r="R184" s="105">
        <v>2.6968587236286989</v>
      </c>
      <c r="S184" s="105">
        <v>0.25110097064258274</v>
      </c>
      <c r="T184" s="107">
        <v>0.20233026438064233</v>
      </c>
      <c r="U184" s="107">
        <v>0.12270310094017842</v>
      </c>
      <c r="V184" s="107">
        <v>1.394317960876482</v>
      </c>
      <c r="W184" s="107">
        <v>2.2387918334909389</v>
      </c>
      <c r="X184" s="107">
        <v>0.52092895311022824</v>
      </c>
    </row>
    <row r="185" spans="1:24" x14ac:dyDescent="0.25">
      <c r="A185" s="9" t="s">
        <v>53</v>
      </c>
      <c r="C185" s="19">
        <v>23</v>
      </c>
      <c r="D185" s="19" t="s">
        <v>37</v>
      </c>
      <c r="E185" s="9" t="s">
        <v>36</v>
      </c>
      <c r="H185" s="19">
        <v>0.51500000000000001</v>
      </c>
      <c r="I185" s="105">
        <v>7040.533636000001</v>
      </c>
      <c r="J185" s="105">
        <v>0.79626030717032348</v>
      </c>
      <c r="K185" s="19">
        <v>1.0129999999999999</v>
      </c>
      <c r="L185" s="105">
        <v>165</v>
      </c>
      <c r="M185" s="105">
        <v>16.330988873938217</v>
      </c>
      <c r="N185" s="106">
        <v>444.46180945736921</v>
      </c>
      <c r="O185" s="105">
        <v>52.135259044093971</v>
      </c>
      <c r="P185" s="105">
        <v>4.2134486979785466</v>
      </c>
      <c r="Q185" s="105">
        <v>2.3722980415699828</v>
      </c>
      <c r="R185" s="105">
        <v>0.71661460223840467</v>
      </c>
      <c r="S185" s="105">
        <v>6.384564151762645E-2</v>
      </c>
      <c r="T185" s="107">
        <v>6.0292019488002627E-2</v>
      </c>
      <c r="U185" s="107">
        <v>4.6594771822911912E-2</v>
      </c>
      <c r="V185" s="107">
        <v>1.893074338876052</v>
      </c>
      <c r="W185" s="107">
        <v>0.42752563515621378</v>
      </c>
      <c r="X185" s="107">
        <v>0.31773233574100923</v>
      </c>
    </row>
    <row r="186" spans="1:24" x14ac:dyDescent="0.25">
      <c r="A186" s="9" t="s">
        <v>52</v>
      </c>
      <c r="C186" s="19">
        <v>82</v>
      </c>
      <c r="D186" s="19" t="s">
        <v>37</v>
      </c>
      <c r="E186" s="9" t="s">
        <v>36</v>
      </c>
      <c r="H186" s="19">
        <v>0.45700000000000002</v>
      </c>
      <c r="I186" s="105">
        <v>16122.262796000001</v>
      </c>
      <c r="J186" s="105">
        <v>1.8233728563673379</v>
      </c>
      <c r="K186" s="19">
        <v>1.018</v>
      </c>
      <c r="L186" s="105">
        <v>189</v>
      </c>
      <c r="M186" s="105">
        <v>67.595074574946921</v>
      </c>
      <c r="N186" s="106">
        <v>513.75875006751426</v>
      </c>
      <c r="O186" s="105">
        <v>45.290442396453273</v>
      </c>
      <c r="P186" s="105">
        <v>11.744578354141728</v>
      </c>
      <c r="Q186" s="105">
        <v>6.3445555191621041</v>
      </c>
      <c r="R186" s="105">
        <v>8.9402111870315988</v>
      </c>
      <c r="S186" s="105">
        <v>0.39911192734536477</v>
      </c>
      <c r="T186" s="107">
        <v>0.22403387690672533</v>
      </c>
      <c r="U186" s="107">
        <v>0.26008795017470943</v>
      </c>
      <c r="V186" s="107">
        <v>6.8915914552441029</v>
      </c>
      <c r="W186" s="107">
        <v>0.70127759080780783</v>
      </c>
      <c r="X186" s="107">
        <v>0.68841526388428909</v>
      </c>
    </row>
    <row r="187" spans="1:24" x14ac:dyDescent="0.25">
      <c r="A187" s="9" t="s">
        <v>51</v>
      </c>
      <c r="C187" s="19">
        <v>36</v>
      </c>
      <c r="D187" s="19" t="s">
        <v>37</v>
      </c>
      <c r="E187" s="9" t="s">
        <v>36</v>
      </c>
      <c r="H187" s="19">
        <v>0.58299999999999996</v>
      </c>
      <c r="I187" s="105">
        <v>12843.797536000002</v>
      </c>
      <c r="J187" s="105">
        <v>1.4525896331146801</v>
      </c>
      <c r="K187" s="19">
        <v>1.018</v>
      </c>
      <c r="L187" s="105">
        <v>167</v>
      </c>
      <c r="M187" s="105">
        <v>99.656238294946817</v>
      </c>
      <c r="N187" s="106">
        <v>528.52861396413118</v>
      </c>
      <c r="O187" s="105">
        <v>79.19629926858947</v>
      </c>
      <c r="P187" s="105">
        <v>8.0747152473813362</v>
      </c>
      <c r="Q187" s="105">
        <v>9.2411855135434244</v>
      </c>
      <c r="R187" s="105">
        <v>2.0906703909376687</v>
      </c>
      <c r="S187" s="105">
        <v>0.13928901003274177</v>
      </c>
      <c r="T187" s="107">
        <v>9.5576823134789324E-2</v>
      </c>
      <c r="U187" s="107">
        <v>9.75519040337679E-2</v>
      </c>
      <c r="V187" s="107">
        <v>3.3024841815743922</v>
      </c>
      <c r="W187" s="107">
        <v>0.45761728388353284</v>
      </c>
      <c r="X187" s="107">
        <v>0.36860364066415729</v>
      </c>
    </row>
    <row r="188" spans="1:24" x14ac:dyDescent="0.25">
      <c r="A188" s="9" t="s">
        <v>50</v>
      </c>
      <c r="C188" s="19">
        <v>21</v>
      </c>
      <c r="D188" s="19" t="s">
        <v>37</v>
      </c>
      <c r="E188" s="9" t="s">
        <v>36</v>
      </c>
      <c r="H188" s="19">
        <v>0.79400000000000004</v>
      </c>
      <c r="I188" s="105">
        <v>13528.384308000001</v>
      </c>
      <c r="J188" s="105">
        <v>1.530014058810224</v>
      </c>
      <c r="K188" s="19">
        <v>1.022</v>
      </c>
      <c r="L188" s="105">
        <v>534</v>
      </c>
      <c r="M188" s="105">
        <v>100.09447303495641</v>
      </c>
      <c r="N188" s="106">
        <v>607.22212555707119</v>
      </c>
      <c r="O188" s="105">
        <v>86.396840147049062</v>
      </c>
      <c r="P188" s="105">
        <v>12.838446709640628</v>
      </c>
      <c r="Q188" s="105">
        <v>4.4079823058548726</v>
      </c>
      <c r="R188" s="105">
        <v>2.3844455129724986</v>
      </c>
      <c r="S188" s="105">
        <v>0.14000423259373176</v>
      </c>
      <c r="T188" s="107">
        <v>6.5149240507976436E-2</v>
      </c>
      <c r="U188" s="107">
        <v>0.1885875850037344</v>
      </c>
      <c r="V188" s="107">
        <v>3.9276617744618028</v>
      </c>
      <c r="W188" s="107">
        <v>0.53771271092632678</v>
      </c>
      <c r="X188" s="107">
        <v>0.69262237350300515</v>
      </c>
    </row>
    <row r="189" spans="1:24" x14ac:dyDescent="0.25">
      <c r="A189" s="9" t="s">
        <v>49</v>
      </c>
      <c r="C189" s="19">
        <v>26</v>
      </c>
      <c r="D189" s="19" t="s">
        <v>37</v>
      </c>
      <c r="E189" s="9" t="s">
        <v>36</v>
      </c>
      <c r="H189" s="19">
        <v>0.253</v>
      </c>
      <c r="I189" s="105">
        <v>6588.3336639999998</v>
      </c>
      <c r="J189" s="105">
        <v>0.74511803483374794</v>
      </c>
      <c r="K189" s="19">
        <v>1.008</v>
      </c>
      <c r="L189" s="105">
        <v>55</v>
      </c>
      <c r="M189" s="105">
        <v>27.499506411050717</v>
      </c>
      <c r="N189" s="106">
        <v>205.28809221231415</v>
      </c>
      <c r="O189" s="105">
        <v>39.576911822993168</v>
      </c>
      <c r="P189" s="105">
        <v>4.0334283953237673</v>
      </c>
      <c r="Q189" s="105">
        <v>2.7428559286361431</v>
      </c>
      <c r="R189" s="105">
        <v>2.5109632321547988</v>
      </c>
      <c r="S189" s="105">
        <v>8.2287983289919958E-2</v>
      </c>
      <c r="T189" s="107">
        <v>0.11380930347900332</v>
      </c>
      <c r="U189" s="107">
        <v>7.0469859379432717E-2</v>
      </c>
      <c r="V189" s="107">
        <v>0.73388269871022893</v>
      </c>
      <c r="W189" s="107">
        <v>0.11088311099223286</v>
      </c>
      <c r="X189" s="107">
        <v>0.15583389908375023</v>
      </c>
    </row>
    <row r="190" spans="1:24" x14ac:dyDescent="0.25">
      <c r="A190" s="9" t="s">
        <v>48</v>
      </c>
      <c r="C190" s="19">
        <v>62</v>
      </c>
      <c r="D190" s="19" t="s">
        <v>44</v>
      </c>
      <c r="E190" s="9" t="s">
        <v>36</v>
      </c>
      <c r="H190" s="19">
        <v>0.20699999999999999</v>
      </c>
      <c r="I190" s="105">
        <v>6249.1814760000007</v>
      </c>
      <c r="J190" s="105">
        <v>0.70676108075096133</v>
      </c>
      <c r="K190" s="19">
        <v>1.0069999999999999</v>
      </c>
      <c r="L190" s="105">
        <v>64</v>
      </c>
      <c r="M190" s="105">
        <v>20.498927387066018</v>
      </c>
      <c r="N190" s="106">
        <v>288.23565805053414</v>
      </c>
      <c r="O190" s="105">
        <v>33.871669071903668</v>
      </c>
      <c r="P190" s="105">
        <v>3.7716435464252971</v>
      </c>
      <c r="Q190" s="105">
        <v>10.828068857954063</v>
      </c>
      <c r="R190" s="105">
        <v>2.0119871157379485</v>
      </c>
      <c r="S190" s="105">
        <v>3.8726604450738861E-2</v>
      </c>
      <c r="T190" s="107">
        <v>0.01</v>
      </c>
      <c r="U190" s="107">
        <v>3.8319984534301514E-2</v>
      </c>
      <c r="V190" s="107">
        <v>0.61466141520075501</v>
      </c>
      <c r="W190" s="107">
        <v>0.15329810911408087</v>
      </c>
      <c r="X190" s="107">
        <v>0.17748190874509923</v>
      </c>
    </row>
    <row r="191" spans="1:24" x14ac:dyDescent="0.25">
      <c r="A191" s="9" t="s">
        <v>47</v>
      </c>
      <c r="C191" s="19">
        <v>67</v>
      </c>
      <c r="D191" s="19" t="s">
        <v>37</v>
      </c>
      <c r="E191" s="9" t="s">
        <v>36</v>
      </c>
      <c r="H191" s="19">
        <v>0.64700000000000002</v>
      </c>
      <c r="I191" s="105">
        <v>15042.00878</v>
      </c>
      <c r="J191" s="105">
        <v>1.7011998167835329</v>
      </c>
      <c r="K191" s="19">
        <v>1.022</v>
      </c>
      <c r="L191" s="105">
        <v>726</v>
      </c>
      <c r="M191" s="105">
        <v>114.23277718007242</v>
      </c>
      <c r="N191" s="106">
        <v>1343.4886114216793</v>
      </c>
      <c r="O191" s="105">
        <v>288.50735651101849</v>
      </c>
      <c r="P191" s="105">
        <v>5.8736570162324959</v>
      </c>
      <c r="Q191" s="105">
        <v>3.6076733111004629</v>
      </c>
      <c r="R191" s="105">
        <v>2.616324110123089</v>
      </c>
      <c r="S191" s="105">
        <v>0.32631790382687875</v>
      </c>
      <c r="T191" s="107">
        <v>0.16229578280464232</v>
      </c>
      <c r="U191" s="107">
        <v>0.25410620634720144</v>
      </c>
      <c r="V191" s="107">
        <v>3.5363157515675328</v>
      </c>
      <c r="W191" s="107">
        <v>1.2969331121892089</v>
      </c>
      <c r="X191" s="107">
        <v>0.4946487480187553</v>
      </c>
    </row>
    <row r="192" spans="1:24" x14ac:dyDescent="0.25">
      <c r="A192" s="9" t="s">
        <v>46</v>
      </c>
      <c r="C192" s="19">
        <v>60</v>
      </c>
      <c r="D192" s="19" t="s">
        <v>37</v>
      </c>
      <c r="E192" s="9" t="s">
        <v>36</v>
      </c>
      <c r="H192" s="19">
        <v>0.82099999999999995</v>
      </c>
      <c r="I192" s="105">
        <v>17968.75706</v>
      </c>
      <c r="J192" s="105">
        <v>2.032205050893463</v>
      </c>
      <c r="K192" s="19">
        <v>1.028</v>
      </c>
      <c r="L192" s="105">
        <v>367</v>
      </c>
      <c r="M192" s="105">
        <v>177.16726519449639</v>
      </c>
      <c r="N192" s="106">
        <v>866.15322919299615</v>
      </c>
      <c r="O192" s="105">
        <v>118.99063944219847</v>
      </c>
      <c r="P192" s="105">
        <v>9.9186049103095257</v>
      </c>
      <c r="Q192" s="105">
        <v>5.8760250454976335</v>
      </c>
      <c r="R192" s="105">
        <v>15.590482010660288</v>
      </c>
      <c r="S192" s="105">
        <v>0.23889311232525379</v>
      </c>
      <c r="T192" s="107">
        <v>6.0413198653055632E-2</v>
      </c>
      <c r="U192" s="107">
        <v>0.17447564158067841</v>
      </c>
      <c r="V192" s="107">
        <v>6.2554957633053423</v>
      </c>
      <c r="W192" s="107">
        <v>1.1065023058828287</v>
      </c>
      <c r="X192" s="107">
        <v>0.51229151997935429</v>
      </c>
    </row>
    <row r="193" spans="1:24" x14ac:dyDescent="0.25">
      <c r="A193" s="9" t="s">
        <v>45</v>
      </c>
      <c r="C193" s="19">
        <v>57</v>
      </c>
      <c r="D193" s="19" t="s">
        <v>44</v>
      </c>
      <c r="E193" s="9" t="s">
        <v>36</v>
      </c>
      <c r="H193" s="19">
        <v>0.65800000000000003</v>
      </c>
      <c r="I193" s="105">
        <v>17949.918708000001</v>
      </c>
      <c r="J193" s="105">
        <v>2.0300744976249718</v>
      </c>
      <c r="K193" s="19">
        <v>1.02</v>
      </c>
      <c r="L193" s="105">
        <v>471</v>
      </c>
      <c r="M193" s="105">
        <v>93.044288110966505</v>
      </c>
      <c r="N193" s="106">
        <v>1190.6992629698693</v>
      </c>
      <c r="O193" s="105">
        <v>107.30169934652548</v>
      </c>
      <c r="P193" s="105">
        <v>6.3017063367042674</v>
      </c>
      <c r="Q193" s="105">
        <v>2.114622454508523</v>
      </c>
      <c r="R193" s="105">
        <v>3.5503771022590094</v>
      </c>
      <c r="S193" s="105">
        <v>4.7725987975263257E-2</v>
      </c>
      <c r="T193" s="107">
        <v>4.9854722899412222E-2</v>
      </c>
      <c r="U193" s="107">
        <v>0.11530297948786541</v>
      </c>
      <c r="V193" s="107">
        <v>3.0964672049612423</v>
      </c>
      <c r="W193" s="107">
        <v>2.5016063599913583</v>
      </c>
      <c r="X193" s="107">
        <v>0.35391182829362428</v>
      </c>
    </row>
    <row r="194" spans="1:24" x14ac:dyDescent="0.25">
      <c r="A194" s="9" t="s">
        <v>40</v>
      </c>
      <c r="C194" s="19">
        <v>42</v>
      </c>
      <c r="D194" s="19" t="s">
        <v>37</v>
      </c>
      <c r="E194" s="9" t="s">
        <v>36</v>
      </c>
      <c r="H194" s="19">
        <v>0.45500000000000002</v>
      </c>
      <c r="I194" s="105">
        <v>9866.7989240000006</v>
      </c>
      <c r="J194" s="105">
        <v>1.1159012580864058</v>
      </c>
      <c r="K194" s="19">
        <v>1.0129999999999999</v>
      </c>
      <c r="L194" s="105">
        <v>156</v>
      </c>
      <c r="M194" s="105">
        <v>19.719439133655317</v>
      </c>
      <c r="N194" s="106">
        <v>437.38550382951314</v>
      </c>
      <c r="O194" s="105">
        <v>49.853112152773072</v>
      </c>
      <c r="P194" s="105">
        <v>7.0852525906325869</v>
      </c>
      <c r="Q194" s="105">
        <v>1.4492613292867629</v>
      </c>
      <c r="R194" s="105">
        <v>5.6966187756837092</v>
      </c>
      <c r="S194" s="105">
        <v>0.12822043039566877</v>
      </c>
      <c r="T194" s="107">
        <v>3.6643524916514729E-2</v>
      </c>
      <c r="U194" s="107">
        <v>6.8304299712030211E-2</v>
      </c>
      <c r="V194" s="107">
        <v>2.275263441340202</v>
      </c>
      <c r="W194" s="107">
        <v>0.64828025874455286</v>
      </c>
      <c r="X194" s="107">
        <v>0.81742131235264315</v>
      </c>
    </row>
    <row r="195" spans="1:24" x14ac:dyDescent="0.25">
      <c r="A195" s="9" t="s">
        <v>39</v>
      </c>
      <c r="C195" s="19">
        <v>36</v>
      </c>
      <c r="D195" s="19" t="s">
        <v>37</v>
      </c>
      <c r="E195" s="9" t="s">
        <v>36</v>
      </c>
      <c r="H195" s="19">
        <v>0.16700000000000001</v>
      </c>
      <c r="I195" s="105">
        <v>2631.5640280000002</v>
      </c>
      <c r="J195" s="105">
        <v>0.29762090341551689</v>
      </c>
      <c r="K195" s="19">
        <v>1.0049999999999999</v>
      </c>
      <c r="L195" s="105">
        <v>54</v>
      </c>
      <c r="M195" s="105">
        <v>6.7431354796031489</v>
      </c>
      <c r="N195" s="106">
        <v>128.46525564421219</v>
      </c>
      <c r="O195" s="105">
        <v>12.515022077513773</v>
      </c>
      <c r="P195" s="105">
        <v>2.6112650364744772</v>
      </c>
      <c r="Q195" s="105">
        <v>1.1887472541260231</v>
      </c>
      <c r="R195" s="105">
        <v>1.2215766239203487</v>
      </c>
      <c r="S195" s="105">
        <v>1.0858119587280991E-2</v>
      </c>
      <c r="T195" s="107">
        <v>0.01</v>
      </c>
      <c r="U195" s="107">
        <v>9.0841434109126928E-2</v>
      </c>
      <c r="V195" s="107">
        <v>0.67310360696233706</v>
      </c>
      <c r="W195" s="107">
        <v>0.34127081686875183</v>
      </c>
      <c r="X195" s="107">
        <v>0.13027278211068624</v>
      </c>
    </row>
    <row r="196" spans="1:24" x14ac:dyDescent="0.25">
      <c r="A196" s="9" t="s">
        <v>411</v>
      </c>
      <c r="C196" s="19">
        <v>35</v>
      </c>
      <c r="D196" s="19" t="s">
        <v>37</v>
      </c>
      <c r="E196" s="9" t="s">
        <v>188</v>
      </c>
      <c r="H196" s="19">
        <v>0.65200000000000002</v>
      </c>
      <c r="I196" s="105">
        <v>16861.327428000001</v>
      </c>
      <c r="J196" s="105">
        <v>1.9069585419588331</v>
      </c>
      <c r="K196" s="19">
        <v>1.018</v>
      </c>
      <c r="L196" s="105">
        <v>377.24256379908911</v>
      </c>
      <c r="M196" s="105">
        <v>38.268464135329175</v>
      </c>
      <c r="N196" s="106">
        <v>776.12483608479852</v>
      </c>
      <c r="O196" s="105">
        <v>105.08207307394147</v>
      </c>
      <c r="P196" s="105">
        <v>9.5333893206814757</v>
      </c>
      <c r="Q196" s="105">
        <v>6.2694540806165877</v>
      </c>
      <c r="R196" s="105">
        <v>3.4371357048955318</v>
      </c>
      <c r="S196" s="105">
        <v>0.31762336731599178</v>
      </c>
      <c r="T196" s="107">
        <v>2.5946028119640308E-2</v>
      </c>
      <c r="U196" s="107">
        <v>0.12722742825069119</v>
      </c>
      <c r="V196" s="107">
        <v>3.4442028868815071</v>
      </c>
      <c r="W196" s="107">
        <v>2.8137291069806585</v>
      </c>
      <c r="X196" s="107">
        <v>0.83044404369796776</v>
      </c>
    </row>
    <row r="197" spans="1:24" x14ac:dyDescent="0.25">
      <c r="A197" s="9" t="s">
        <v>394</v>
      </c>
      <c r="C197" s="19">
        <v>33</v>
      </c>
      <c r="D197" s="19" t="s">
        <v>37</v>
      </c>
      <c r="E197" s="9" t="s">
        <v>188</v>
      </c>
      <c r="H197" s="19">
        <v>0.56200000000000006</v>
      </c>
      <c r="I197" s="105">
        <v>13896.718443999998</v>
      </c>
      <c r="J197" s="105">
        <v>1.5716713915403753</v>
      </c>
      <c r="K197" s="19">
        <v>1.0149999999999999</v>
      </c>
      <c r="L197" s="105">
        <v>257.4002561699271</v>
      </c>
      <c r="M197" s="105">
        <v>23.189486556692071</v>
      </c>
      <c r="N197" s="106">
        <v>935.6087630699285</v>
      </c>
      <c r="O197" s="105">
        <v>397.25717147537046</v>
      </c>
      <c r="P197" s="105">
        <v>4.8832285109526365</v>
      </c>
      <c r="Q197" s="105">
        <v>2.1776593064082777</v>
      </c>
      <c r="R197" s="105">
        <v>7.2542133425941309</v>
      </c>
      <c r="S197" s="105">
        <v>0.34152611991273479</v>
      </c>
      <c r="T197" s="107">
        <v>5.1943702043426104E-2</v>
      </c>
      <c r="U197" s="107">
        <v>0.11179871525891609</v>
      </c>
      <c r="V197" s="107">
        <v>3.1522350916124573</v>
      </c>
      <c r="W197" s="107">
        <v>26.620394583419472</v>
      </c>
      <c r="X197" s="107">
        <v>2.3602411096193139</v>
      </c>
    </row>
    <row r="198" spans="1:24" x14ac:dyDescent="0.25">
      <c r="A198" s="9" t="s">
        <v>393</v>
      </c>
      <c r="C198" s="19">
        <v>40</v>
      </c>
      <c r="D198" s="19" t="s">
        <v>37</v>
      </c>
      <c r="E198" s="9" t="s">
        <v>188</v>
      </c>
      <c r="H198" s="19">
        <v>0.94199999999999995</v>
      </c>
      <c r="I198" s="105">
        <v>15215.775439999998</v>
      </c>
      <c r="J198" s="105">
        <v>1.7208522325265774</v>
      </c>
      <c r="K198" s="19">
        <v>1.0249999999999999</v>
      </c>
      <c r="L198" s="105">
        <v>899.36381849594613</v>
      </c>
      <c r="M198" s="105">
        <v>61.701473585755167</v>
      </c>
      <c r="N198" s="106">
        <v>1156.3280164623784</v>
      </c>
      <c r="O198" s="105">
        <v>80.582029039573783</v>
      </c>
      <c r="P198" s="105">
        <v>12.438323695075646</v>
      </c>
      <c r="Q198" s="105">
        <v>5.5149252263839976</v>
      </c>
      <c r="R198" s="105">
        <v>1.6960461645786418</v>
      </c>
      <c r="S198" s="105">
        <v>0.5102183216487598</v>
      </c>
      <c r="T198" s="107">
        <v>2.3673780695601609E-2</v>
      </c>
      <c r="U198" s="107">
        <v>5.7237438536486336E-2</v>
      </c>
      <c r="V198" s="107">
        <v>4.4547517934522478</v>
      </c>
      <c r="W198" s="107">
        <v>4.8882142279518783</v>
      </c>
      <c r="X198" s="107">
        <v>0.37642108851095579</v>
      </c>
    </row>
    <row r="199" spans="1:24" x14ac:dyDescent="0.25">
      <c r="A199" s="9" t="s">
        <v>392</v>
      </c>
      <c r="C199" s="19">
        <v>21</v>
      </c>
      <c r="D199" s="19" t="s">
        <v>37</v>
      </c>
      <c r="E199" s="9" t="s">
        <v>188</v>
      </c>
      <c r="H199" s="19">
        <v>0.68300000000000005</v>
      </c>
      <c r="I199" s="105">
        <v>14739.091651999999</v>
      </c>
      <c r="J199" s="105">
        <v>1.6669409242252882</v>
      </c>
      <c r="K199" s="19">
        <v>1.0169999999999999</v>
      </c>
      <c r="L199" s="105">
        <v>1172.7503907771761</v>
      </c>
      <c r="M199" s="105">
        <v>28.368213946968773</v>
      </c>
      <c r="N199" s="106">
        <v>772.20028570127749</v>
      </c>
      <c r="O199" s="105">
        <v>92.491195054776668</v>
      </c>
      <c r="P199" s="105">
        <v>8.4434513196217669</v>
      </c>
      <c r="Q199" s="105">
        <v>3.9640440347025274</v>
      </c>
      <c r="R199" s="105">
        <v>15.299663340321681</v>
      </c>
      <c r="S199" s="105">
        <v>0.26987725796998779</v>
      </c>
      <c r="T199" s="107">
        <v>4.5073918800030907E-2</v>
      </c>
      <c r="U199" s="107">
        <v>9.991230188940689E-2</v>
      </c>
      <c r="V199" s="107">
        <v>2.8936879385918175</v>
      </c>
      <c r="W199" s="107">
        <v>0.9188118204031176</v>
      </c>
      <c r="X199" s="107">
        <v>0.63684004198949584</v>
      </c>
    </row>
    <row r="200" spans="1:24" x14ac:dyDescent="0.25">
      <c r="A200" s="9" t="s">
        <v>391</v>
      </c>
      <c r="C200" s="19">
        <v>30</v>
      </c>
      <c r="D200" s="19" t="s">
        <v>44</v>
      </c>
      <c r="E200" s="9" t="s">
        <v>188</v>
      </c>
      <c r="H200" s="19">
        <v>0.81499999999999995</v>
      </c>
      <c r="I200" s="105">
        <v>22516.294367999999</v>
      </c>
      <c r="J200" s="105">
        <v>2.5465159882379549</v>
      </c>
      <c r="K200" s="19">
        <v>1.018</v>
      </c>
      <c r="L200" s="105">
        <v>1573.3286046279861</v>
      </c>
      <c r="M200" s="105">
        <v>49.485652179773474</v>
      </c>
      <c r="N200" s="106">
        <v>555.29929249244265</v>
      </c>
      <c r="O200" s="105">
        <v>212.45593428675247</v>
      </c>
      <c r="P200" s="105">
        <v>22.596542115324951</v>
      </c>
      <c r="Q200" s="105">
        <v>2.0194196094866079</v>
      </c>
      <c r="R200" s="105">
        <v>22.287236437650183</v>
      </c>
      <c r="S200" s="105">
        <v>0.41608709724240778</v>
      </c>
      <c r="T200" s="107">
        <v>0.22546912884222164</v>
      </c>
      <c r="U200" s="107">
        <v>0.11870213888387861</v>
      </c>
      <c r="V200" s="107">
        <v>2.910758868418247</v>
      </c>
      <c r="W200" s="107">
        <v>2.6616838521818185</v>
      </c>
      <c r="X200" s="107">
        <v>1.0491752850789939</v>
      </c>
    </row>
    <row r="201" spans="1:24" x14ac:dyDescent="0.25">
      <c r="A201" s="9" t="s">
        <v>390</v>
      </c>
      <c r="C201" s="19">
        <v>32</v>
      </c>
      <c r="D201" s="19" t="s">
        <v>37</v>
      </c>
      <c r="E201" s="9" t="s">
        <v>188</v>
      </c>
      <c r="H201" s="19">
        <v>0.48099999999999998</v>
      </c>
      <c r="I201" s="105">
        <v>9384.5023039999996</v>
      </c>
      <c r="J201" s="105">
        <v>1.0613551576566387</v>
      </c>
      <c r="K201" s="19">
        <v>1.014</v>
      </c>
      <c r="L201" s="105">
        <v>311.78685335585112</v>
      </c>
      <c r="M201" s="105">
        <v>26.49783186599997</v>
      </c>
      <c r="N201" s="106">
        <v>255.21919483946661</v>
      </c>
      <c r="O201" s="105">
        <v>58.79947681828456</v>
      </c>
      <c r="P201" s="105">
        <v>7.9691056627549166</v>
      </c>
      <c r="Q201" s="105">
        <v>3.6144896582521175</v>
      </c>
      <c r="R201" s="105">
        <v>3.4795585363671915</v>
      </c>
      <c r="S201" s="105">
        <v>0.27253593812079979</v>
      </c>
      <c r="T201" s="107">
        <v>7.5643011486267009E-2</v>
      </c>
      <c r="U201" s="107">
        <v>6.7917812149232301E-2</v>
      </c>
      <c r="V201" s="107">
        <v>1.566612117537157</v>
      </c>
      <c r="W201" s="107">
        <v>1.8414631224115985</v>
      </c>
      <c r="X201" s="107">
        <v>0.47193379064170676</v>
      </c>
    </row>
    <row r="202" spans="1:24" x14ac:dyDescent="0.25">
      <c r="A202" s="9" t="s">
        <v>389</v>
      </c>
      <c r="C202" s="19">
        <v>46</v>
      </c>
      <c r="D202" s="19" t="s">
        <v>37</v>
      </c>
      <c r="E202" s="9" t="s">
        <v>188</v>
      </c>
      <c r="H202" s="19">
        <v>0.67</v>
      </c>
      <c r="I202" s="105">
        <v>11069.239556</v>
      </c>
      <c r="J202" s="105">
        <v>1.2518931866093643</v>
      </c>
      <c r="K202" s="19">
        <v>1.0189999999999999</v>
      </c>
      <c r="L202" s="105">
        <v>346.29606050332211</v>
      </c>
      <c r="M202" s="105">
        <v>27.425891875575271</v>
      </c>
      <c r="N202" s="106">
        <v>401.13224879269461</v>
      </c>
      <c r="O202" s="105">
        <v>30.273292597392469</v>
      </c>
      <c r="P202" s="105">
        <v>10.307856262635344</v>
      </c>
      <c r="Q202" s="105">
        <v>3.0591544810272078</v>
      </c>
      <c r="R202" s="105">
        <v>9.6273000108278417</v>
      </c>
      <c r="S202" s="105">
        <v>0.44082600799994476</v>
      </c>
      <c r="T202" s="107">
        <v>2.9567032975922711E-2</v>
      </c>
      <c r="U202" s="107">
        <v>5.7070679675961494E-2</v>
      </c>
      <c r="V202" s="107">
        <v>2.2066352145102672</v>
      </c>
      <c r="W202" s="107">
        <v>0.61463920825011054</v>
      </c>
      <c r="X202" s="107">
        <v>0.40521210892651677</v>
      </c>
    </row>
    <row r="203" spans="1:24" x14ac:dyDescent="0.25">
      <c r="A203" s="9" t="s">
        <v>388</v>
      </c>
      <c r="C203" s="19">
        <v>68</v>
      </c>
      <c r="D203" s="19" t="s">
        <v>44</v>
      </c>
      <c r="E203" s="9" t="s">
        <v>188</v>
      </c>
      <c r="H203" s="19">
        <v>0.60799999999999998</v>
      </c>
      <c r="I203" s="105">
        <v>11363.09238</v>
      </c>
      <c r="J203" s="105">
        <v>1.2851269373444922</v>
      </c>
      <c r="K203" s="19">
        <v>1.016</v>
      </c>
      <c r="L203" s="105">
        <v>431.61583793323211</v>
      </c>
      <c r="M203" s="105">
        <v>66.644114253682176</v>
      </c>
      <c r="N203" s="106">
        <v>745.50201183123045</v>
      </c>
      <c r="O203" s="105">
        <v>39.076535929036567</v>
      </c>
      <c r="P203" s="105">
        <v>5.6929802830889864</v>
      </c>
      <c r="Q203" s="105">
        <v>0.59496170912559587</v>
      </c>
      <c r="R203" s="105">
        <v>1.2735654342902516</v>
      </c>
      <c r="S203" s="105">
        <v>0.17500446212035081</v>
      </c>
      <c r="T203" s="107">
        <v>0.12664438432729061</v>
      </c>
      <c r="U203" s="107">
        <v>3.2944151966261298E-2</v>
      </c>
      <c r="V203" s="107">
        <v>1.5731021945769772</v>
      </c>
      <c r="W203" s="107">
        <v>0.85102320766464268</v>
      </c>
      <c r="X203" s="107">
        <v>0.39363188168768681</v>
      </c>
    </row>
    <row r="204" spans="1:24" x14ac:dyDescent="0.25">
      <c r="A204" s="9" t="s">
        <v>387</v>
      </c>
      <c r="C204" s="19">
        <v>31</v>
      </c>
      <c r="D204" s="19" t="s">
        <v>37</v>
      </c>
      <c r="E204" s="9" t="s">
        <v>188</v>
      </c>
      <c r="H204" s="19">
        <v>0.60799999999999998</v>
      </c>
      <c r="I204" s="105">
        <v>4421.7197759999999</v>
      </c>
      <c r="J204" s="105">
        <v>0.50008140420719294</v>
      </c>
      <c r="K204" s="19">
        <v>1.006</v>
      </c>
      <c r="L204" s="105">
        <v>74.960994966863282</v>
      </c>
      <c r="M204" s="105">
        <v>10.850768466167375</v>
      </c>
      <c r="N204" s="106">
        <v>54.861025260533211</v>
      </c>
      <c r="O204" s="105">
        <v>34.385942243817468</v>
      </c>
      <c r="P204" s="105">
        <v>2.6098146229359558</v>
      </c>
      <c r="Q204" s="105">
        <v>0.77476803873095879</v>
      </c>
      <c r="R204" s="105">
        <v>0.44420575458529465</v>
      </c>
      <c r="S204" s="105">
        <v>0.26437387718269278</v>
      </c>
      <c r="T204" s="107">
        <v>0.01</v>
      </c>
      <c r="U204" s="107">
        <v>1.8681148288722495E-2</v>
      </c>
      <c r="V204" s="107">
        <v>1.8441547069929771</v>
      </c>
      <c r="W204" s="107">
        <v>1.6530821533618687</v>
      </c>
      <c r="X204" s="107">
        <v>0.28966288542312879</v>
      </c>
    </row>
    <row r="205" spans="1:24" x14ac:dyDescent="0.25">
      <c r="A205" s="9" t="s">
        <v>386</v>
      </c>
      <c r="C205" s="19">
        <v>34</v>
      </c>
      <c r="D205" s="19" t="s">
        <v>37</v>
      </c>
      <c r="E205" s="9" t="s">
        <v>188</v>
      </c>
      <c r="H205" s="19">
        <v>0.50600000000000001</v>
      </c>
      <c r="I205" s="105">
        <v>16071.207348</v>
      </c>
      <c r="J205" s="105">
        <v>1.8175986595792808</v>
      </c>
      <c r="K205" s="19">
        <v>1.018</v>
      </c>
      <c r="L205" s="105">
        <v>287.34831620161111</v>
      </c>
      <c r="M205" s="105">
        <v>23.626468415858671</v>
      </c>
      <c r="N205" s="106">
        <v>823.4410218347266</v>
      </c>
      <c r="O205" s="105">
        <v>51.679074366790971</v>
      </c>
      <c r="P205" s="105">
        <v>9.820081592675546</v>
      </c>
      <c r="Q205" s="105">
        <v>2.1313437123097678</v>
      </c>
      <c r="R205" s="105">
        <v>3.8056734385134416</v>
      </c>
      <c r="S205" s="105">
        <v>0.2375372160936628</v>
      </c>
      <c r="T205" s="107">
        <v>3.2953914529752611E-2</v>
      </c>
      <c r="U205" s="107">
        <v>6.0001009191289097E-2</v>
      </c>
      <c r="V205" s="107">
        <v>2.2598090332700771</v>
      </c>
      <c r="W205" s="107">
        <v>2.0874837369428687</v>
      </c>
      <c r="X205" s="107">
        <v>0.72659423432353976</v>
      </c>
    </row>
    <row r="206" spans="1:24" x14ac:dyDescent="0.25">
      <c r="A206" s="9" t="s">
        <v>385</v>
      </c>
      <c r="C206" s="19">
        <v>35</v>
      </c>
      <c r="D206" s="19" t="s">
        <v>37</v>
      </c>
      <c r="E206" s="9" t="s">
        <v>188</v>
      </c>
      <c r="H206" s="19">
        <v>0.75800000000000001</v>
      </c>
      <c r="I206" s="105">
        <v>16952.747491999999</v>
      </c>
      <c r="J206" s="105">
        <v>1.9172978389504636</v>
      </c>
      <c r="K206" s="19">
        <v>1.0229999999999999</v>
      </c>
      <c r="L206" s="105">
        <v>248.9541436887221</v>
      </c>
      <c r="M206" s="105">
        <v>71.691839709871473</v>
      </c>
      <c r="N206" s="106">
        <v>1090.6807452064186</v>
      </c>
      <c r="O206" s="105">
        <v>134.31493797754649</v>
      </c>
      <c r="P206" s="105">
        <v>9.2538062072791156</v>
      </c>
      <c r="Q206" s="105">
        <v>4.8823571439291573</v>
      </c>
      <c r="R206" s="105">
        <v>23.270895322878879</v>
      </c>
      <c r="S206" s="105">
        <v>0.37678202226089275</v>
      </c>
      <c r="T206" s="107">
        <v>8.7974172006037021E-2</v>
      </c>
      <c r="U206" s="107">
        <v>0.11755804870055381</v>
      </c>
      <c r="V206" s="107">
        <v>1.8234224362004769</v>
      </c>
      <c r="W206" s="107">
        <v>1.1298141638770187</v>
      </c>
      <c r="X206" s="107">
        <v>1.0823029498264038</v>
      </c>
    </row>
    <row r="207" spans="1:24" x14ac:dyDescent="0.25">
      <c r="A207" s="9" t="s">
        <v>384</v>
      </c>
      <c r="C207" s="19">
        <v>51</v>
      </c>
      <c r="D207" s="19" t="s">
        <v>37</v>
      </c>
      <c r="E207" s="9" t="s">
        <v>188</v>
      </c>
      <c r="H207" s="19">
        <v>0.98099999999999998</v>
      </c>
      <c r="I207" s="105">
        <v>14921.931780000001</v>
      </c>
      <c r="J207" s="105">
        <v>1.6876195182085503</v>
      </c>
      <c r="K207" s="19">
        <v>1.0229999999999999</v>
      </c>
      <c r="L207" s="105">
        <v>765.75843910841411</v>
      </c>
      <c r="M207" s="105">
        <v>34.775698297824874</v>
      </c>
      <c r="N207" s="106">
        <v>330.17311847227967</v>
      </c>
      <c r="O207" s="105">
        <v>226.43014724670246</v>
      </c>
      <c r="P207" s="105">
        <v>6.9610493015904957</v>
      </c>
      <c r="Q207" s="105">
        <v>2.1656799489591276</v>
      </c>
      <c r="R207" s="105">
        <v>60.50380290488328</v>
      </c>
      <c r="S207" s="105">
        <v>0.50060303684667673</v>
      </c>
      <c r="T207" s="107">
        <v>4.511906925888861E-2</v>
      </c>
      <c r="U207" s="107">
        <v>5.3479034701730779E-2</v>
      </c>
      <c r="V207" s="107">
        <v>2.5536003857962575</v>
      </c>
      <c r="W207" s="107">
        <v>0.86947179995989865</v>
      </c>
      <c r="X207" s="107">
        <v>0.55063232131514472</v>
      </c>
    </row>
    <row r="208" spans="1:24" x14ac:dyDescent="0.25">
      <c r="A208" s="9" t="s">
        <v>383</v>
      </c>
      <c r="C208" s="19">
        <v>69</v>
      </c>
      <c r="D208" s="19" t="s">
        <v>44</v>
      </c>
      <c r="E208" s="9" t="s">
        <v>188</v>
      </c>
      <c r="H208" s="19">
        <v>0.70099999999999996</v>
      </c>
      <c r="I208" s="105">
        <v>21758.816456</v>
      </c>
      <c r="J208" s="105">
        <v>2.4608478235693285</v>
      </c>
      <c r="K208" s="19">
        <v>1.0229999999999999</v>
      </c>
      <c r="L208" s="105">
        <v>986.55096134981204</v>
      </c>
      <c r="M208" s="105">
        <v>64.684139422713073</v>
      </c>
      <c r="N208" s="106">
        <v>1151.8327680548687</v>
      </c>
      <c r="O208" s="105">
        <v>129.14632068582648</v>
      </c>
      <c r="P208" s="105">
        <v>27.684339646534447</v>
      </c>
      <c r="Q208" s="105">
        <v>5.7359739424799479</v>
      </c>
      <c r="R208" s="105">
        <v>7.6346603203733219</v>
      </c>
      <c r="S208" s="105">
        <v>0.64518803225476384</v>
      </c>
      <c r="T208" s="107">
        <v>0.13064037365114861</v>
      </c>
      <c r="U208" s="107">
        <v>0.1368224259714311</v>
      </c>
      <c r="V208" s="107">
        <v>1.617141830249007</v>
      </c>
      <c r="W208" s="107">
        <v>1.8493024721986584</v>
      </c>
      <c r="X208" s="107">
        <v>0.57887426076105486</v>
      </c>
    </row>
    <row r="209" spans="1:24" x14ac:dyDescent="0.25">
      <c r="A209" s="9" t="s">
        <v>382</v>
      </c>
      <c r="C209" s="19">
        <v>62</v>
      </c>
      <c r="D209" s="19" t="s">
        <v>37</v>
      </c>
      <c r="E209" s="9" t="s">
        <v>188</v>
      </c>
      <c r="H209" s="19">
        <v>0.36399999999999999</v>
      </c>
      <c r="I209" s="105">
        <v>5904.0242679999992</v>
      </c>
      <c r="J209" s="105">
        <v>0.66772497941642162</v>
      </c>
      <c r="K209" s="19">
        <v>1.0089999999999999</v>
      </c>
      <c r="L209" s="105">
        <v>70.83301320829338</v>
      </c>
      <c r="M209" s="105">
        <v>30.561057168050972</v>
      </c>
      <c r="N209" s="106">
        <v>194.08491881784363</v>
      </c>
      <c r="O209" s="105">
        <v>12.659376649859468</v>
      </c>
      <c r="P209" s="105">
        <v>4.2431278201407263</v>
      </c>
      <c r="Q209" s="105">
        <v>0.99848894065995975</v>
      </c>
      <c r="R209" s="105">
        <v>1.1232562536234918</v>
      </c>
      <c r="S209" s="105">
        <v>0.19474910482820279</v>
      </c>
      <c r="T209" s="107">
        <v>5.0693203892336003E-2</v>
      </c>
      <c r="U209" s="107">
        <v>3.6003804152232595E-2</v>
      </c>
      <c r="V209" s="107">
        <v>1.5283760504794872</v>
      </c>
      <c r="W209" s="107">
        <v>7.7156959755754286</v>
      </c>
      <c r="X209" s="107">
        <v>0.46873377888110079</v>
      </c>
    </row>
    <row r="210" spans="1:24" x14ac:dyDescent="0.25">
      <c r="A210" s="9" t="s">
        <v>381</v>
      </c>
      <c r="C210" s="19">
        <v>56</v>
      </c>
      <c r="D210" s="19" t="s">
        <v>44</v>
      </c>
      <c r="E210" s="9" t="s">
        <v>188</v>
      </c>
      <c r="H210" s="19">
        <v>0.72899999999999998</v>
      </c>
      <c r="I210" s="105">
        <v>18480.771180000003</v>
      </c>
      <c r="J210" s="105">
        <v>2.0901120990726083</v>
      </c>
      <c r="K210" s="19">
        <v>1.024</v>
      </c>
      <c r="L210" s="105">
        <v>265.76398632994307</v>
      </c>
      <c r="M210" s="105">
        <v>54.958594138155775</v>
      </c>
      <c r="N210" s="106">
        <v>1633.6995489535686</v>
      </c>
      <c r="O210" s="105">
        <v>234.49048551878647</v>
      </c>
      <c r="P210" s="105">
        <v>12.696198914668244</v>
      </c>
      <c r="Q210" s="105">
        <v>6.0546755196510285</v>
      </c>
      <c r="R210" s="105">
        <v>4.6122505201192716</v>
      </c>
      <c r="S210" s="105">
        <v>0.40295114680740574</v>
      </c>
      <c r="T210" s="107">
        <v>0.2475811919942606</v>
      </c>
      <c r="U210" s="107">
        <v>0.18097118857071526</v>
      </c>
      <c r="V210" s="107">
        <v>1.787914504224587</v>
      </c>
      <c r="W210" s="107">
        <v>5.1602744603720785</v>
      </c>
      <c r="X210" s="107">
        <v>0.87145558427521974</v>
      </c>
    </row>
    <row r="211" spans="1:24" x14ac:dyDescent="0.25">
      <c r="A211" s="9" t="s">
        <v>380</v>
      </c>
      <c r="C211" s="19">
        <v>40</v>
      </c>
      <c r="D211" s="19" t="s">
        <v>37</v>
      </c>
      <c r="E211" s="9" t="s">
        <v>188</v>
      </c>
      <c r="H211" s="19">
        <v>0.36499999999999999</v>
      </c>
      <c r="I211" s="105">
        <v>6367.65852</v>
      </c>
      <c r="J211" s="105">
        <v>0.72016042976702099</v>
      </c>
      <c r="K211" s="19">
        <v>1.01</v>
      </c>
      <c r="L211" s="105">
        <v>176.3670733340951</v>
      </c>
      <c r="M211" s="105">
        <v>15.606760175096476</v>
      </c>
      <c r="N211" s="106">
        <v>222.60210515492363</v>
      </c>
      <c r="O211" s="105">
        <v>107.08089462267449</v>
      </c>
      <c r="P211" s="105">
        <v>6.9045700085016462</v>
      </c>
      <c r="Q211" s="105">
        <v>1.7677268317104378</v>
      </c>
      <c r="R211" s="105">
        <v>5.4883161017175119</v>
      </c>
      <c r="S211" s="105">
        <v>0.1903506140009088</v>
      </c>
      <c r="T211" s="107">
        <v>4.8606775787221015E-2</v>
      </c>
      <c r="U211" s="107">
        <v>8.7749611830127E-2</v>
      </c>
      <c r="V211" s="107">
        <v>0.75478331893052619</v>
      </c>
      <c r="W211" s="107">
        <v>0.23243765435433358</v>
      </c>
      <c r="X211" s="107">
        <v>0.30990573258123777</v>
      </c>
    </row>
    <row r="212" spans="1:24" x14ac:dyDescent="0.25">
      <c r="A212" s="9" t="s">
        <v>379</v>
      </c>
      <c r="C212" s="19">
        <v>40</v>
      </c>
      <c r="D212" s="19" t="s">
        <v>44</v>
      </c>
      <c r="E212" s="9" t="s">
        <v>188</v>
      </c>
      <c r="H212" s="19">
        <v>0.73899999999999999</v>
      </c>
      <c r="I212" s="105">
        <v>24534.060544</v>
      </c>
      <c r="J212" s="105">
        <v>2.7747184510291789</v>
      </c>
      <c r="K212" s="19">
        <v>1.0209999999999999</v>
      </c>
      <c r="L212" s="105">
        <v>573.53564533904307</v>
      </c>
      <c r="M212" s="105">
        <v>39.381117826785371</v>
      </c>
      <c r="N212" s="106">
        <v>973.60992494510651</v>
      </c>
      <c r="O212" s="105">
        <v>182.79920589267647</v>
      </c>
      <c r="P212" s="105">
        <v>12.413468696517745</v>
      </c>
      <c r="Q212" s="105">
        <v>3.9501006548464672</v>
      </c>
      <c r="R212" s="105">
        <v>7.7275820928588113</v>
      </c>
      <c r="S212" s="105">
        <v>0.3805783675135298</v>
      </c>
      <c r="T212" s="107">
        <v>0.39468713026951158</v>
      </c>
      <c r="U212" s="107">
        <v>0.12661102113298217</v>
      </c>
      <c r="V212" s="107">
        <v>2.036751697313687</v>
      </c>
      <c r="W212" s="107">
        <v>1.0016669347857947</v>
      </c>
      <c r="X212" s="107">
        <v>1.1357604861179238</v>
      </c>
    </row>
    <row r="213" spans="1:24" x14ac:dyDescent="0.25">
      <c r="A213" s="9" t="s">
        <v>378</v>
      </c>
      <c r="C213" s="19">
        <v>41</v>
      </c>
      <c r="D213" s="19" t="s">
        <v>37</v>
      </c>
      <c r="E213" s="9" t="s">
        <v>188</v>
      </c>
      <c r="H213" s="19">
        <v>0.65600000000000003</v>
      </c>
      <c r="I213" s="105">
        <v>14967.641812</v>
      </c>
      <c r="J213" s="105">
        <v>1.6927891667043655</v>
      </c>
      <c r="K213" s="19">
        <v>1.018</v>
      </c>
      <c r="L213" s="105">
        <v>450.97118668560711</v>
      </c>
      <c r="M213" s="105">
        <v>40.897386453013773</v>
      </c>
      <c r="N213" s="106">
        <v>355.29396761187166</v>
      </c>
      <c r="O213" s="105">
        <v>85.632613585324776</v>
      </c>
      <c r="P213" s="105">
        <v>9.4332281084885761</v>
      </c>
      <c r="Q213" s="105">
        <v>3.1890731529287875</v>
      </c>
      <c r="R213" s="105">
        <v>2.8377630714675419</v>
      </c>
      <c r="S213" s="105">
        <v>0.33107404115666877</v>
      </c>
      <c r="T213" s="107">
        <v>1.5126132411741318</v>
      </c>
      <c r="U213" s="107">
        <v>5.99540326181741E-2</v>
      </c>
      <c r="V213" s="107">
        <v>2.8587959027567873</v>
      </c>
      <c r="W213" s="107">
        <v>1.3016578448571288</v>
      </c>
      <c r="X213" s="107">
        <v>0.85811279805446983</v>
      </c>
    </row>
    <row r="214" spans="1:24" x14ac:dyDescent="0.25">
      <c r="A214" s="9" t="s">
        <v>377</v>
      </c>
      <c r="C214" s="19">
        <v>40</v>
      </c>
      <c r="D214" s="19" t="s">
        <v>44</v>
      </c>
      <c r="E214" s="9" t="s">
        <v>188</v>
      </c>
      <c r="H214" s="19">
        <v>0.58499999999999996</v>
      </c>
      <c r="I214" s="105">
        <v>8698.8609880000004</v>
      </c>
      <c r="J214" s="105">
        <v>0.98381146663650754</v>
      </c>
      <c r="K214" s="19">
        <v>1.012</v>
      </c>
      <c r="L214" s="105">
        <v>229.64178016503311</v>
      </c>
      <c r="M214" s="105">
        <v>20.52724063556127</v>
      </c>
      <c r="N214" s="106">
        <v>331.63939260774561</v>
      </c>
      <c r="O214" s="105">
        <v>58.290531266667863</v>
      </c>
      <c r="P214" s="105">
        <v>5.7824357280499461</v>
      </c>
      <c r="Q214" s="105">
        <v>2.9720759683418874</v>
      </c>
      <c r="R214" s="105">
        <v>3.2124422525551917</v>
      </c>
      <c r="S214" s="105">
        <v>0.26361875892499076</v>
      </c>
      <c r="T214" s="107">
        <v>4.827301695607341E-2</v>
      </c>
      <c r="U214" s="107">
        <v>5.4718132216905961E-2</v>
      </c>
      <c r="V214" s="107">
        <v>1.988466724667417</v>
      </c>
      <c r="W214" s="107">
        <v>12.475210407816968</v>
      </c>
      <c r="X214" s="107">
        <v>0.66415679413890882</v>
      </c>
    </row>
    <row r="215" spans="1:24" x14ac:dyDescent="0.25">
      <c r="A215" s="9" t="s">
        <v>376</v>
      </c>
      <c r="C215" s="19">
        <v>73</v>
      </c>
      <c r="D215" s="19" t="s">
        <v>37</v>
      </c>
      <c r="E215" s="9" t="s">
        <v>188</v>
      </c>
      <c r="H215" s="19">
        <v>0.159</v>
      </c>
      <c r="I215" s="105">
        <v>2469.2562640000001</v>
      </c>
      <c r="J215" s="105">
        <v>0.27926444967201991</v>
      </c>
      <c r="K215" s="19">
        <v>1.0049999999999999</v>
      </c>
      <c r="L215" s="105">
        <v>97.152569768686092</v>
      </c>
      <c r="M215" s="105">
        <v>4.790680627062244</v>
      </c>
      <c r="N215" s="106">
        <v>97.054922398234709</v>
      </c>
      <c r="O215" s="105">
        <v>47.507695662085368</v>
      </c>
      <c r="P215" s="105">
        <v>2.3236934451755458</v>
      </c>
      <c r="Q215" s="105">
        <v>0.48698840176919989</v>
      </c>
      <c r="R215" s="105">
        <v>1.7527885841912316</v>
      </c>
      <c r="S215" s="105">
        <v>6.6482063566819502E-2</v>
      </c>
      <c r="T215" s="107">
        <v>0.01</v>
      </c>
      <c r="U215" s="107">
        <v>1.0707891786788798E-2</v>
      </c>
      <c r="V215" s="107">
        <v>0.55093115831065709</v>
      </c>
      <c r="W215" s="107">
        <v>0.85419462624917564</v>
      </c>
      <c r="X215" s="107">
        <v>0.11558415470701081</v>
      </c>
    </row>
    <row r="216" spans="1:24" x14ac:dyDescent="0.25">
      <c r="A216" s="9" t="s">
        <v>374</v>
      </c>
      <c r="C216" s="19">
        <v>31</v>
      </c>
      <c r="D216" s="19" t="s">
        <v>37</v>
      </c>
      <c r="E216" s="9" t="s">
        <v>188</v>
      </c>
      <c r="H216" s="19">
        <v>0.82199999999999995</v>
      </c>
      <c r="I216" s="105">
        <v>17710.225404000001</v>
      </c>
      <c r="J216" s="105">
        <v>2.0029660036190906</v>
      </c>
      <c r="K216" s="19">
        <v>1.0249999999999999</v>
      </c>
      <c r="L216" s="105">
        <v>591.77069390230815</v>
      </c>
      <c r="M216" s="105">
        <v>54.036380194876578</v>
      </c>
      <c r="N216" s="106">
        <v>625.56126433087366</v>
      </c>
      <c r="O216" s="105">
        <v>214.99487470685747</v>
      </c>
      <c r="P216" s="105">
        <v>6.6313247878881665</v>
      </c>
      <c r="Q216" s="105">
        <v>6.1428106847079373</v>
      </c>
      <c r="R216" s="105">
        <v>18.716582176393981</v>
      </c>
      <c r="S216" s="105">
        <v>0.60065725844205775</v>
      </c>
      <c r="T216" s="107">
        <v>6.2921749357993412E-2</v>
      </c>
      <c r="U216" s="107">
        <v>7.28870037103313E-2</v>
      </c>
      <c r="V216" s="107">
        <v>2.2217616743191169</v>
      </c>
      <c r="W216" s="107">
        <v>64.925188070182671</v>
      </c>
      <c r="X216" s="107">
        <v>1.4594516889632938</v>
      </c>
    </row>
    <row r="217" spans="1:24" x14ac:dyDescent="0.25">
      <c r="A217" s="9" t="s">
        <v>373</v>
      </c>
      <c r="C217" s="19">
        <v>32</v>
      </c>
      <c r="D217" s="19" t="s">
        <v>37</v>
      </c>
      <c r="E217" s="9" t="s">
        <v>188</v>
      </c>
      <c r="H217" s="19">
        <v>0.44700000000000001</v>
      </c>
      <c r="I217" s="105">
        <v>9182.0787079999991</v>
      </c>
      <c r="J217" s="105">
        <v>1.0384617403302419</v>
      </c>
      <c r="K217" s="19">
        <v>1.0129999999999999</v>
      </c>
      <c r="L217" s="105">
        <v>231.34588667923509</v>
      </c>
      <c r="M217" s="105">
        <v>22.885841868935671</v>
      </c>
      <c r="N217" s="106">
        <v>190.96530315142661</v>
      </c>
      <c r="O217" s="105">
        <v>68.269301737741671</v>
      </c>
      <c r="P217" s="105">
        <v>10.050823674182844</v>
      </c>
      <c r="Q217" s="105">
        <v>1.6065114260198678</v>
      </c>
      <c r="R217" s="105">
        <v>16.113592144062881</v>
      </c>
      <c r="S217" s="105">
        <v>0.20304122244228281</v>
      </c>
      <c r="T217" s="107">
        <v>0.01</v>
      </c>
      <c r="U217" s="107">
        <v>8.3917285756355292E-2</v>
      </c>
      <c r="V217" s="107">
        <v>1.2106427212533271</v>
      </c>
      <c r="W217" s="107">
        <v>12.926134351917369</v>
      </c>
      <c r="X217" s="107">
        <v>0.53430470311089284</v>
      </c>
    </row>
    <row r="218" spans="1:24" x14ac:dyDescent="0.25">
      <c r="A218" s="9" t="s">
        <v>253</v>
      </c>
      <c r="C218" s="19">
        <v>60</v>
      </c>
      <c r="D218" s="19" t="s">
        <v>164</v>
      </c>
      <c r="E218" s="9" t="s">
        <v>188</v>
      </c>
      <c r="H218" s="19">
        <v>0.51800000000000002</v>
      </c>
      <c r="I218" s="105">
        <v>11025.059384</v>
      </c>
      <c r="J218" s="105">
        <v>1.2468965600542863</v>
      </c>
      <c r="K218" s="19">
        <v>1.018</v>
      </c>
      <c r="L218" s="105">
        <v>368.70817702582383</v>
      </c>
      <c r="M218" s="105">
        <v>18.271272521399112</v>
      </c>
      <c r="N218" s="106">
        <v>656.26016967294095</v>
      </c>
      <c r="O218" s="105">
        <v>74.560008021980465</v>
      </c>
      <c r="P218" s="105">
        <v>6.8320705167110294</v>
      </c>
      <c r="Q218" s="105">
        <v>1.0608276940689785</v>
      </c>
      <c r="R218" s="105">
        <v>8.7398470953298144</v>
      </c>
      <c r="S218" s="105">
        <v>6.6379873563935515E-2</v>
      </c>
      <c r="T218" s="107">
        <v>0.19128394309106295</v>
      </c>
      <c r="U218" s="107">
        <v>9.1229725928881622E-2</v>
      </c>
      <c r="V218" s="107">
        <v>1.4520346592874132</v>
      </c>
      <c r="W218" s="107">
        <v>0.31526858321225337</v>
      </c>
      <c r="X218" s="107">
        <v>0.18963939965801851</v>
      </c>
    </row>
    <row r="219" spans="1:24" x14ac:dyDescent="0.25">
      <c r="A219" s="9" t="s">
        <v>252</v>
      </c>
      <c r="C219" s="19">
        <v>22</v>
      </c>
      <c r="D219" s="19" t="s">
        <v>164</v>
      </c>
      <c r="E219" s="9" t="s">
        <v>188</v>
      </c>
      <c r="H219" s="19">
        <v>0.28899999999999998</v>
      </c>
      <c r="I219" s="105">
        <v>7856.7399240000004</v>
      </c>
      <c r="J219" s="105">
        <v>0.88857045057679263</v>
      </c>
      <c r="K219" s="19">
        <v>1.01</v>
      </c>
      <c r="L219" s="105">
        <v>63.536341762589814</v>
      </c>
      <c r="M219" s="105">
        <v>18.396044639008309</v>
      </c>
      <c r="N219" s="106">
        <v>211.37946265992184</v>
      </c>
      <c r="O219" s="105">
        <v>85.917120145021784</v>
      </c>
      <c r="P219" s="105">
        <v>6.4167337527460191</v>
      </c>
      <c r="Q219" s="105">
        <v>5.1573870630858192</v>
      </c>
      <c r="R219" s="105">
        <v>1.8299346217771433</v>
      </c>
      <c r="S219" s="105">
        <v>0.15754329263229852</v>
      </c>
      <c r="T219" s="107">
        <v>0.12333686922315393</v>
      </c>
      <c r="U219" s="107">
        <v>0.22333395969490552</v>
      </c>
      <c r="V219" s="107">
        <v>0.99611875003913308</v>
      </c>
      <c r="W219" s="107">
        <v>2.0219134377648822</v>
      </c>
      <c r="X219" s="107">
        <v>0.71765798821051052</v>
      </c>
    </row>
    <row r="220" spans="1:24" x14ac:dyDescent="0.25">
      <c r="A220" s="9" t="s">
        <v>251</v>
      </c>
      <c r="C220" s="19">
        <v>31</v>
      </c>
      <c r="D220" s="19" t="s">
        <v>44</v>
      </c>
      <c r="E220" s="9" t="s">
        <v>188</v>
      </c>
      <c r="H220" s="19">
        <v>0.623</v>
      </c>
      <c r="I220" s="105">
        <v>17751.919708000001</v>
      </c>
      <c r="J220" s="105">
        <v>2.007681486993893</v>
      </c>
      <c r="K220" s="19">
        <v>1.0209999999999999</v>
      </c>
      <c r="L220" s="105">
        <v>599.13150907374984</v>
      </c>
      <c r="M220" s="105">
        <v>75.160151586494109</v>
      </c>
      <c r="N220" s="106">
        <v>1500.5483475321637</v>
      </c>
      <c r="O220" s="105">
        <v>203.06390795826348</v>
      </c>
      <c r="P220" s="105">
        <v>21.56023128804291</v>
      </c>
      <c r="Q220" s="105">
        <v>1.9153060765862084</v>
      </c>
      <c r="R220" s="105">
        <v>6.1847483250299842</v>
      </c>
      <c r="S220" s="105">
        <v>0.15552804672697049</v>
      </c>
      <c r="T220" s="107">
        <v>0.14645524367767293</v>
      </c>
      <c r="U220" s="107">
        <v>0.22585667696877254</v>
      </c>
      <c r="V220" s="107">
        <v>2.7776835802340032</v>
      </c>
      <c r="W220" s="107">
        <v>3.6751846894776325</v>
      </c>
      <c r="X220" s="107">
        <v>0.38738888755638551</v>
      </c>
    </row>
    <row r="221" spans="1:24" x14ac:dyDescent="0.25">
      <c r="A221" s="9" t="s">
        <v>250</v>
      </c>
      <c r="C221" s="19">
        <v>18</v>
      </c>
      <c r="D221" s="19" t="s">
        <v>164</v>
      </c>
      <c r="E221" s="9" t="s">
        <v>188</v>
      </c>
      <c r="H221" s="19">
        <v>0.56299999999999994</v>
      </c>
      <c r="I221" s="105">
        <v>3343.0466419999998</v>
      </c>
      <c r="J221" s="105">
        <v>0.37808715697805922</v>
      </c>
      <c r="K221" s="19">
        <v>1.022</v>
      </c>
      <c r="L221" s="105">
        <v>206.14188628657783</v>
      </c>
      <c r="M221" s="105">
        <v>68.109407552128516</v>
      </c>
      <c r="N221" s="106">
        <v>346.63593040031287</v>
      </c>
      <c r="O221" s="105">
        <v>124.71752138232748</v>
      </c>
      <c r="P221" s="105">
        <v>11.52868892243481</v>
      </c>
      <c r="Q221" s="105">
        <v>5.744641807204558</v>
      </c>
      <c r="R221" s="105">
        <v>18.581708779542524</v>
      </c>
      <c r="S221" s="105">
        <v>8.2392571323454511E-2</v>
      </c>
      <c r="T221" s="107">
        <v>0.20227368029459694</v>
      </c>
      <c r="U221" s="107">
        <v>0.23714496312401157</v>
      </c>
      <c r="V221" s="107">
        <v>1.660224269622173</v>
      </c>
      <c r="W221" s="107">
        <v>5.3827954086773122</v>
      </c>
      <c r="X221" s="107">
        <v>1.0304676598908344</v>
      </c>
    </row>
    <row r="222" spans="1:24" x14ac:dyDescent="0.25">
      <c r="A222" s="9" t="s">
        <v>249</v>
      </c>
      <c r="C222" s="19">
        <v>66</v>
      </c>
      <c r="D222" s="19" t="s">
        <v>164</v>
      </c>
      <c r="E222" s="9" t="s">
        <v>188</v>
      </c>
      <c r="H222" s="19">
        <v>0.29599999999999999</v>
      </c>
      <c r="I222" s="105">
        <v>10926.049950000001</v>
      </c>
      <c r="J222" s="105">
        <v>1.2356989312372766</v>
      </c>
      <c r="K222" s="19">
        <v>1.0109999999999999</v>
      </c>
      <c r="L222" s="105">
        <v>102.91529018776423</v>
      </c>
      <c r="M222" s="105">
        <v>22.966447619570708</v>
      </c>
      <c r="N222" s="106">
        <v>168.31339861754884</v>
      </c>
      <c r="O222" s="105">
        <v>11.567485920959475</v>
      </c>
      <c r="P222" s="105">
        <v>5.8757051751202098</v>
      </c>
      <c r="Q222" s="105">
        <v>1.2439781468211584</v>
      </c>
      <c r="R222" s="105">
        <v>1.6468967895081834</v>
      </c>
      <c r="S222" s="105">
        <v>1.9134054795735912E-2</v>
      </c>
      <c r="T222" s="107">
        <v>5.9413065561093326E-2</v>
      </c>
      <c r="U222" s="107">
        <v>8.731205249509133E-2</v>
      </c>
      <c r="V222" s="107">
        <v>0.75823945644690105</v>
      </c>
      <c r="W222" s="107">
        <v>1.6778764750886623</v>
      </c>
      <c r="X222" s="107">
        <v>9.7413605920802421E-2</v>
      </c>
    </row>
    <row r="223" spans="1:24" x14ac:dyDescent="0.25">
      <c r="A223" s="9" t="s">
        <v>248</v>
      </c>
      <c r="C223" s="19">
        <v>31</v>
      </c>
      <c r="D223" s="19" t="s">
        <v>164</v>
      </c>
      <c r="E223" s="9" t="s">
        <v>188</v>
      </c>
      <c r="H223" s="19">
        <v>0.87</v>
      </c>
      <c r="I223" s="105">
        <v>11386.155198</v>
      </c>
      <c r="J223" s="105">
        <v>1.2877352632888486</v>
      </c>
      <c r="K223" s="19">
        <v>1.03</v>
      </c>
      <c r="L223" s="105">
        <v>414.85294919008584</v>
      </c>
      <c r="M223" s="105">
        <v>56.835623628206314</v>
      </c>
      <c r="N223" s="106">
        <v>971.7901429856679</v>
      </c>
      <c r="O223" s="105">
        <v>218.65192817794849</v>
      </c>
      <c r="P223" s="105">
        <v>9.6387733391066082</v>
      </c>
      <c r="Q223" s="105">
        <v>4.5999040981288486</v>
      </c>
      <c r="R223" s="105">
        <v>25.243528434760222</v>
      </c>
      <c r="S223" s="105">
        <v>0.37527669964828453</v>
      </c>
      <c r="T223" s="107">
        <v>0.26255721456064895</v>
      </c>
      <c r="U223" s="107">
        <v>0.33627031070629254</v>
      </c>
      <c r="V223" s="107">
        <v>1.433094582851993</v>
      </c>
      <c r="W223" s="107">
        <v>0.98052755647250633</v>
      </c>
      <c r="X223" s="107">
        <v>0.76762875426734045</v>
      </c>
    </row>
    <row r="224" spans="1:24" x14ac:dyDescent="0.25">
      <c r="A224" s="9" t="s">
        <v>247</v>
      </c>
      <c r="C224" s="19">
        <v>45</v>
      </c>
      <c r="D224" s="19" t="s">
        <v>164</v>
      </c>
      <c r="E224" s="9" t="s">
        <v>188</v>
      </c>
      <c r="H224" s="19">
        <v>0.48799999999999999</v>
      </c>
      <c r="I224" s="105">
        <v>4094.3550740000005</v>
      </c>
      <c r="J224" s="105">
        <v>0.46305757453064922</v>
      </c>
      <c r="K224" s="19">
        <v>1.0209999999999999</v>
      </c>
      <c r="L224" s="105">
        <v>524.24942806248782</v>
      </c>
      <c r="M224" s="105">
        <v>99.491638983731605</v>
      </c>
      <c r="N224" s="106">
        <v>770.36923739469489</v>
      </c>
      <c r="O224" s="105">
        <v>39.874330285180477</v>
      </c>
      <c r="P224" s="105">
        <v>15.84043980496801</v>
      </c>
      <c r="Q224" s="105">
        <v>9.8093384738155081</v>
      </c>
      <c r="R224" s="105">
        <v>5.467369567702244</v>
      </c>
      <c r="S224" s="105">
        <v>0.1090555703460095</v>
      </c>
      <c r="T224" s="107">
        <v>0.16369201359355795</v>
      </c>
      <c r="U224" s="107">
        <v>0.38234685328474749</v>
      </c>
      <c r="V224" s="107">
        <v>1.8367115402093832</v>
      </c>
      <c r="W224" s="107">
        <v>1.0922388053967924</v>
      </c>
      <c r="X224" s="107">
        <v>0.20616011772944348</v>
      </c>
    </row>
    <row r="225" spans="1:24" x14ac:dyDescent="0.25">
      <c r="A225" s="9" t="s">
        <v>246</v>
      </c>
      <c r="C225" s="19">
        <v>60</v>
      </c>
      <c r="D225" s="19" t="s">
        <v>44</v>
      </c>
      <c r="E225" s="9" t="s">
        <v>188</v>
      </c>
      <c r="H225" s="19">
        <v>0.73799999999999999</v>
      </c>
      <c r="I225" s="105">
        <v>8078.0504780000001</v>
      </c>
      <c r="J225" s="105">
        <v>0.9135999183442659</v>
      </c>
      <c r="K225" s="19">
        <v>1.024</v>
      </c>
      <c r="L225" s="105">
        <v>693.79420491105986</v>
      </c>
      <c r="M225" s="105">
        <v>113.2653897969992</v>
      </c>
      <c r="N225" s="106">
        <v>563.27553082072382</v>
      </c>
      <c r="O225" s="105">
        <v>215.66259964161549</v>
      </c>
      <c r="P225" s="105">
        <v>22.444414591805312</v>
      </c>
      <c r="Q225" s="105">
        <v>2.3135943791260081</v>
      </c>
      <c r="R225" s="105">
        <v>8.8265675643081547</v>
      </c>
      <c r="S225" s="105">
        <v>0.20232451586154052</v>
      </c>
      <c r="T225" s="107">
        <v>0.16977125324621894</v>
      </c>
      <c r="U225" s="107">
        <v>0.15102554616550451</v>
      </c>
      <c r="V225" s="107">
        <v>1.924702838115933</v>
      </c>
      <c r="W225" s="107">
        <v>2.4301805068848021</v>
      </c>
      <c r="X225" s="107">
        <v>0.63888647702370949</v>
      </c>
    </row>
    <row r="226" spans="1:24" x14ac:dyDescent="0.25">
      <c r="A226" s="9" t="s">
        <v>245</v>
      </c>
      <c r="C226" s="19">
        <v>32</v>
      </c>
      <c r="D226" s="19" t="s">
        <v>44</v>
      </c>
      <c r="E226" s="9" t="s">
        <v>188</v>
      </c>
      <c r="H226" s="19">
        <v>0.8</v>
      </c>
      <c r="I226" s="105">
        <v>11228.903370000002</v>
      </c>
      <c r="J226" s="105">
        <v>1.2699506186383174</v>
      </c>
      <c r="K226" s="19">
        <v>1.026</v>
      </c>
      <c r="L226" s="105">
        <v>522.9304444297718</v>
      </c>
      <c r="M226" s="105">
        <v>69.916907301525214</v>
      </c>
      <c r="N226" s="106">
        <v>1450.4919806854537</v>
      </c>
      <c r="O226" s="105">
        <v>314.68146731360548</v>
      </c>
      <c r="P226" s="105">
        <v>19.14710440230791</v>
      </c>
      <c r="Q226" s="105">
        <v>4.8323544540493186</v>
      </c>
      <c r="R226" s="105">
        <v>10.384958060157423</v>
      </c>
      <c r="S226" s="105">
        <v>0.23894271053035351</v>
      </c>
      <c r="T226" s="107">
        <v>0.23377884739438495</v>
      </c>
      <c r="U226" s="107">
        <v>0.20487677826674755</v>
      </c>
      <c r="V226" s="107">
        <v>3.1372359597164934</v>
      </c>
      <c r="W226" s="107">
        <v>1.2645223409296724</v>
      </c>
      <c r="X226" s="107">
        <v>1.5894330107993746</v>
      </c>
    </row>
    <row r="227" spans="1:24" x14ac:dyDescent="0.25">
      <c r="A227" s="9" t="s">
        <v>244</v>
      </c>
      <c r="C227" s="19">
        <v>60</v>
      </c>
      <c r="D227" s="19" t="s">
        <v>164</v>
      </c>
      <c r="E227" s="9" t="s">
        <v>188</v>
      </c>
      <c r="H227" s="19">
        <v>0.77900000000000003</v>
      </c>
      <c r="I227" s="105">
        <v>5835.7666319999998</v>
      </c>
      <c r="J227" s="105">
        <v>0.66000527391992758</v>
      </c>
      <c r="K227" s="19">
        <v>1.0289999999999999</v>
      </c>
      <c r="L227" s="105">
        <v>393.96732980434786</v>
      </c>
      <c r="M227" s="105">
        <v>44.226304088018409</v>
      </c>
      <c r="N227" s="106">
        <v>1069.078328781924</v>
      </c>
      <c r="O227" s="105">
        <v>76.798189167469971</v>
      </c>
      <c r="P227" s="105">
        <v>11.459203613350011</v>
      </c>
      <c r="Q227" s="105">
        <v>2.4202258364388687</v>
      </c>
      <c r="R227" s="105">
        <v>8.6274821025002026</v>
      </c>
      <c r="S227" s="105">
        <v>0.32559123369598253</v>
      </c>
      <c r="T227" s="107">
        <v>0.23265082810316995</v>
      </c>
      <c r="U227" s="107">
        <v>0.19007775826034157</v>
      </c>
      <c r="V227" s="107">
        <v>1.3816428317658431</v>
      </c>
      <c r="W227" s="107">
        <v>6.7475159063281822</v>
      </c>
      <c r="X227" s="107">
        <v>0.62072102063497847</v>
      </c>
    </row>
    <row r="228" spans="1:24" x14ac:dyDescent="0.25">
      <c r="A228" s="9" t="s">
        <v>243</v>
      </c>
      <c r="C228" s="19">
        <v>26</v>
      </c>
      <c r="D228" s="19" t="s">
        <v>164</v>
      </c>
      <c r="E228" s="9" t="s">
        <v>188</v>
      </c>
      <c r="H228" s="19">
        <v>0.67500000000000004</v>
      </c>
      <c r="I228" s="105">
        <v>18264.442232000001</v>
      </c>
      <c r="J228" s="105">
        <v>2.0656460339289753</v>
      </c>
      <c r="K228" s="19">
        <v>1.016</v>
      </c>
      <c r="L228" s="105">
        <v>381.10802804782588</v>
      </c>
      <c r="M228" s="105">
        <v>25.71779012815011</v>
      </c>
      <c r="N228" s="106">
        <v>329.89222014535187</v>
      </c>
      <c r="O228" s="105">
        <v>56.809570812384777</v>
      </c>
      <c r="P228" s="105">
        <v>5.9064774822416686</v>
      </c>
      <c r="Q228" s="105">
        <v>2.1869427599603384</v>
      </c>
      <c r="R228" s="105">
        <v>4.9251905019237032</v>
      </c>
      <c r="S228" s="105">
        <v>9.5019024967516102E-2</v>
      </c>
      <c r="T228" s="107">
        <v>5.1990589189431141E-2</v>
      </c>
      <c r="U228" s="107">
        <v>0.30950157060470057</v>
      </c>
      <c r="V228" s="107">
        <v>3.7437615918941036</v>
      </c>
      <c r="W228" s="107">
        <v>1.0508205848488024</v>
      </c>
      <c r="X228" s="107">
        <v>0.23495023270446647</v>
      </c>
    </row>
    <row r="229" spans="1:24" x14ac:dyDescent="0.25">
      <c r="A229" s="9" t="s">
        <v>242</v>
      </c>
      <c r="C229" s="19" t="s">
        <v>471</v>
      </c>
      <c r="D229" s="19" t="s">
        <v>44</v>
      </c>
      <c r="E229" s="9" t="s">
        <v>188</v>
      </c>
      <c r="H229" s="19">
        <v>0.63500000000000001</v>
      </c>
      <c r="I229" s="105">
        <v>11822.959974000001</v>
      </c>
      <c r="J229" s="105">
        <v>1.3371363915403756</v>
      </c>
      <c r="K229" s="19">
        <v>1.0169999999999999</v>
      </c>
      <c r="L229" s="105">
        <v>239.13273081401982</v>
      </c>
      <c r="M229" s="105">
        <v>39.307192783334315</v>
      </c>
      <c r="N229" s="106">
        <v>1187.225345502354</v>
      </c>
      <c r="O229" s="105">
        <v>118.74487472277849</v>
      </c>
      <c r="P229" s="105">
        <v>8.4958330402251896</v>
      </c>
      <c r="Q229" s="105">
        <v>3.9604076867158984</v>
      </c>
      <c r="R229" s="105">
        <v>1.9890613255815734</v>
      </c>
      <c r="S229" s="105">
        <v>0.32325019229695251</v>
      </c>
      <c r="T229" s="107">
        <v>0.12314256589916892</v>
      </c>
      <c r="U229" s="107">
        <v>0.58083252555935849</v>
      </c>
      <c r="V229" s="107">
        <v>1.452365507951493</v>
      </c>
      <c r="W229" s="107">
        <v>0.27016462062342828</v>
      </c>
      <c r="X229" s="107">
        <v>0.68201710297016649</v>
      </c>
    </row>
    <row r="230" spans="1:24" x14ac:dyDescent="0.25">
      <c r="A230" s="9" t="s">
        <v>237</v>
      </c>
      <c r="C230" s="19">
        <v>41</v>
      </c>
      <c r="D230" s="19" t="s">
        <v>44</v>
      </c>
      <c r="E230" s="9" t="s">
        <v>188</v>
      </c>
      <c r="H230" s="19">
        <v>0.84199999999999997</v>
      </c>
      <c r="I230" s="105">
        <v>12009.337391999999</v>
      </c>
      <c r="J230" s="105">
        <v>1.3582150409409635</v>
      </c>
      <c r="K230" s="19">
        <v>1.034</v>
      </c>
      <c r="L230" s="105">
        <v>906.65036617626981</v>
      </c>
      <c r="M230" s="105">
        <v>74.98311257874542</v>
      </c>
      <c r="N230" s="106">
        <v>976.61897867221182</v>
      </c>
      <c r="O230" s="105">
        <v>649.06670555724054</v>
      </c>
      <c r="P230" s="105">
        <v>21.912055251458412</v>
      </c>
      <c r="Q230" s="105">
        <v>7.4725190932152286</v>
      </c>
      <c r="R230" s="105">
        <v>8.3777781083245841</v>
      </c>
      <c r="S230" s="105">
        <v>0.28927779382302254</v>
      </c>
      <c r="T230" s="107">
        <v>0.10197477834047992</v>
      </c>
      <c r="U230" s="107">
        <v>0.59287228983433049</v>
      </c>
      <c r="V230" s="107">
        <v>4.4350960764368335</v>
      </c>
      <c r="W230" s="107">
        <v>0.77550702110557346</v>
      </c>
      <c r="X230" s="107">
        <v>0.70862438490045243</v>
      </c>
    </row>
    <row r="231" spans="1:24" x14ac:dyDescent="0.25">
      <c r="A231" s="9" t="s">
        <v>232</v>
      </c>
      <c r="C231" s="19">
        <v>79</v>
      </c>
      <c r="D231" s="19" t="s">
        <v>164</v>
      </c>
      <c r="E231" s="9" t="s">
        <v>188</v>
      </c>
      <c r="H231" s="19">
        <v>0.57299999999999995</v>
      </c>
      <c r="I231" s="105">
        <v>8439.1462919999994</v>
      </c>
      <c r="J231" s="105">
        <v>0.95443862157882819</v>
      </c>
      <c r="K231" s="19">
        <v>1.0129999999999999</v>
      </c>
      <c r="L231" s="105">
        <v>264.55080838042983</v>
      </c>
      <c r="M231" s="105">
        <v>20.053193649821409</v>
      </c>
      <c r="N231" s="106">
        <v>293.75432622170285</v>
      </c>
      <c r="O231" s="105">
        <v>97.056230313746084</v>
      </c>
      <c r="P231" s="105">
        <v>8.2517025801492991</v>
      </c>
      <c r="Q231" s="105">
        <v>1.5890117764176983</v>
      </c>
      <c r="R231" s="105">
        <v>1.9377548253343735</v>
      </c>
      <c r="S231" s="105">
        <v>0.1064267804588475</v>
      </c>
      <c r="T231" s="107">
        <v>10.614967378718319</v>
      </c>
      <c r="U231" s="107">
        <v>4.1636573185466423E-2</v>
      </c>
      <c r="V231" s="107">
        <v>0.91707862463940804</v>
      </c>
      <c r="W231" s="107">
        <v>0.18888344264862028</v>
      </c>
      <c r="X231" s="107">
        <v>7.5671413914867411E-2</v>
      </c>
    </row>
    <row r="232" spans="1:24" x14ac:dyDescent="0.25">
      <c r="A232" s="9" t="s">
        <v>230</v>
      </c>
      <c r="C232" s="19">
        <v>36</v>
      </c>
      <c r="D232" s="19" t="s">
        <v>164</v>
      </c>
      <c r="E232" s="9" t="s">
        <v>188</v>
      </c>
      <c r="H232" s="19">
        <v>0.97199999999999998</v>
      </c>
      <c r="I232" s="105">
        <v>8881.7849720000013</v>
      </c>
      <c r="J232" s="105">
        <v>1.0044995444469578</v>
      </c>
      <c r="K232" s="19">
        <v>1.0289999999999999</v>
      </c>
      <c r="L232" s="105">
        <v>844.75892253598784</v>
      </c>
      <c r="M232" s="105">
        <v>39.250236273871813</v>
      </c>
      <c r="N232" s="106">
        <v>826.50763043664597</v>
      </c>
      <c r="O232" s="105">
        <v>229.28818768878148</v>
      </c>
      <c r="P232" s="105">
        <v>15.636171690150009</v>
      </c>
      <c r="Q232" s="105">
        <v>4.1669296207264681</v>
      </c>
      <c r="R232" s="105">
        <v>4.5074195545146729</v>
      </c>
      <c r="S232" s="105">
        <v>0.14090016610189851</v>
      </c>
      <c r="T232" s="107">
        <v>49.915432907095123</v>
      </c>
      <c r="U232" s="107">
        <v>5.4622582601843633E-2</v>
      </c>
      <c r="V232" s="107">
        <v>2.5296381792009233</v>
      </c>
      <c r="W232" s="107">
        <v>9.4068981403080016</v>
      </c>
      <c r="X232" s="107">
        <v>0.74247689192997157</v>
      </c>
    </row>
    <row r="233" spans="1:24" x14ac:dyDescent="0.25">
      <c r="A233" s="9" t="s">
        <v>228</v>
      </c>
      <c r="C233" s="19">
        <v>34</v>
      </c>
      <c r="D233" s="19" t="s">
        <v>44</v>
      </c>
      <c r="E233" s="9" t="s">
        <v>188</v>
      </c>
      <c r="H233" s="19">
        <v>0.60099999999999998</v>
      </c>
      <c r="I233" s="105">
        <v>15666.878904000001</v>
      </c>
      <c r="J233" s="105">
        <v>1.7718704935534948</v>
      </c>
      <c r="K233" s="19">
        <v>1.0249999999999999</v>
      </c>
      <c r="L233" s="105">
        <v>135.53269297491101</v>
      </c>
      <c r="M233" s="105">
        <v>51.977190843228811</v>
      </c>
      <c r="N233" s="106">
        <v>861.59861516364583</v>
      </c>
      <c r="O233" s="105">
        <v>525.96834394232144</v>
      </c>
      <c r="P233" s="105">
        <v>14.495413676453509</v>
      </c>
      <c r="Q233" s="105">
        <v>5.2341514541723591</v>
      </c>
      <c r="R233" s="105">
        <v>4.7065365388536033</v>
      </c>
      <c r="S233" s="105">
        <v>0.43154565685317847</v>
      </c>
      <c r="T233" s="107">
        <v>24.908429870875519</v>
      </c>
      <c r="U233" s="107">
        <v>0.22010302096905754</v>
      </c>
      <c r="V233" s="107">
        <v>2.8701371535674038</v>
      </c>
      <c r="W233" s="107">
        <v>0.48270935095612333</v>
      </c>
      <c r="X233" s="107">
        <v>1.3210552557451845</v>
      </c>
    </row>
    <row r="234" spans="1:24" x14ac:dyDescent="0.25">
      <c r="A234" s="9" t="s">
        <v>227</v>
      </c>
      <c r="C234" s="19">
        <v>30</v>
      </c>
      <c r="D234" s="19" t="s">
        <v>164</v>
      </c>
      <c r="E234" s="9" t="s">
        <v>188</v>
      </c>
      <c r="H234" s="19">
        <v>0.61499999999999999</v>
      </c>
      <c r="I234" s="105">
        <v>13878.875188</v>
      </c>
      <c r="J234" s="105">
        <v>1.5696533802307169</v>
      </c>
      <c r="K234" s="19">
        <v>1.0229999999999999</v>
      </c>
      <c r="L234" s="105">
        <v>315.4552731220698</v>
      </c>
      <c r="M234" s="105">
        <v>24.137427658008512</v>
      </c>
      <c r="N234" s="106">
        <v>286.46303693324285</v>
      </c>
      <c r="O234" s="105">
        <v>155.95450080465247</v>
      </c>
      <c r="P234" s="105">
        <v>7.0579846558403689</v>
      </c>
      <c r="Q234" s="105">
        <v>1.1979584805540384</v>
      </c>
      <c r="R234" s="105">
        <v>6.6755055540482742</v>
      </c>
      <c r="S234" s="105">
        <v>7.0428040057937319E-2</v>
      </c>
      <c r="T234" s="107">
        <v>0.22954580114324694</v>
      </c>
      <c r="U234" s="107">
        <v>0.24728517149887652</v>
      </c>
      <c r="V234" s="107">
        <v>0.74102643886786801</v>
      </c>
      <c r="W234" s="107">
        <v>1.1131064513397124</v>
      </c>
      <c r="X234" s="107">
        <v>0.42706110443741852</v>
      </c>
    </row>
    <row r="235" spans="1:24" x14ac:dyDescent="0.25">
      <c r="A235" s="9" t="s">
        <v>226</v>
      </c>
      <c r="C235" s="19">
        <v>28</v>
      </c>
      <c r="D235" s="19" t="s">
        <v>44</v>
      </c>
      <c r="E235" s="9" t="s">
        <v>188</v>
      </c>
      <c r="H235" s="19">
        <v>0.57599999999999996</v>
      </c>
      <c r="I235" s="105">
        <v>9953.4221780000007</v>
      </c>
      <c r="J235" s="105">
        <v>1.1256980522506221</v>
      </c>
      <c r="K235" s="19">
        <v>1.0209999999999999</v>
      </c>
      <c r="L235" s="105">
        <v>168.29611345000183</v>
      </c>
      <c r="M235" s="105">
        <v>41.567744944551713</v>
      </c>
      <c r="N235" s="106">
        <v>730.94434772879492</v>
      </c>
      <c r="O235" s="105">
        <v>124.60377218421549</v>
      </c>
      <c r="P235" s="105">
        <v>18.81005983411761</v>
      </c>
      <c r="Q235" s="105">
        <v>4.2344502310244385</v>
      </c>
      <c r="R235" s="105">
        <v>4.5146334512999839</v>
      </c>
      <c r="S235" s="105">
        <v>0.20701973926863351</v>
      </c>
      <c r="T235" s="107">
        <v>10.370293732125919</v>
      </c>
      <c r="U235" s="107">
        <v>0.17924850565030354</v>
      </c>
      <c r="V235" s="107">
        <v>0.81360827806439917</v>
      </c>
      <c r="W235" s="107">
        <v>1.1221420325049924</v>
      </c>
      <c r="X235" s="107">
        <v>0.76401665537182251</v>
      </c>
    </row>
    <row r="236" spans="1:24" x14ac:dyDescent="0.25">
      <c r="A236" s="9" t="s">
        <v>210</v>
      </c>
      <c r="C236" s="19">
        <v>19</v>
      </c>
      <c r="D236" s="19" t="s">
        <v>164</v>
      </c>
      <c r="E236" s="9" t="s">
        <v>188</v>
      </c>
      <c r="H236" s="19">
        <v>0.49399999999999999</v>
      </c>
      <c r="I236" s="105">
        <v>11065.826424000001</v>
      </c>
      <c r="J236" s="105">
        <v>1.2515071730377743</v>
      </c>
      <c r="K236" s="19">
        <v>1.0169999999999999</v>
      </c>
      <c r="L236" s="105">
        <v>375.64982207245981</v>
      </c>
      <c r="M236" s="105">
        <v>22.766154172436011</v>
      </c>
      <c r="N236" s="106">
        <v>567.84289886916281</v>
      </c>
      <c r="O236" s="105">
        <v>97.843425328655087</v>
      </c>
      <c r="P236" s="105">
        <v>5.4184650196967485</v>
      </c>
      <c r="Q236" s="105">
        <v>2.2319246035202585</v>
      </c>
      <c r="R236" s="105">
        <v>10.142038043441024</v>
      </c>
      <c r="S236" s="105">
        <v>6.7277516952758215E-2</v>
      </c>
      <c r="T236" s="107">
        <v>0.24379636153802395</v>
      </c>
      <c r="U236" s="107">
        <v>0.46082054842369552</v>
      </c>
      <c r="V236" s="107">
        <v>2.4408319774508129</v>
      </c>
      <c r="W236" s="107">
        <v>1.9114820289420926</v>
      </c>
      <c r="X236" s="107">
        <v>0.76907460110456949</v>
      </c>
    </row>
    <row r="237" spans="1:24" x14ac:dyDescent="0.25">
      <c r="A237" s="9" t="s">
        <v>192</v>
      </c>
      <c r="C237" s="19">
        <v>55</v>
      </c>
      <c r="D237" s="19" t="s">
        <v>44</v>
      </c>
      <c r="E237" s="9" t="s">
        <v>188</v>
      </c>
      <c r="H237" s="19">
        <v>0.73399999999999999</v>
      </c>
      <c r="I237" s="105">
        <v>10753.656913999999</v>
      </c>
      <c r="J237" s="105">
        <v>1.2162018676769961</v>
      </c>
      <c r="K237" s="19">
        <v>1.0249999999999999</v>
      </c>
      <c r="L237" s="105">
        <v>339.74582050610388</v>
      </c>
      <c r="M237" s="105">
        <v>100.17520466931521</v>
      </c>
      <c r="N237" s="106">
        <v>1440.5206236494439</v>
      </c>
      <c r="O237" s="105">
        <v>187.98579822011649</v>
      </c>
      <c r="P237" s="105">
        <v>23.031146998487507</v>
      </c>
      <c r="Q237" s="105">
        <v>9.4327010898706583</v>
      </c>
      <c r="R237" s="105">
        <v>4.1469181746686736</v>
      </c>
      <c r="S237" s="105">
        <v>0.71913434568857548</v>
      </c>
      <c r="T237" s="107">
        <v>3.43431957712796</v>
      </c>
      <c r="U237" s="107">
        <v>9.5516090042648216E-2</v>
      </c>
      <c r="V237" s="107">
        <v>7.8105920915209737</v>
      </c>
      <c r="W237" s="107">
        <v>0.49487121014203933</v>
      </c>
      <c r="X237" s="107">
        <v>4.7046157425267943</v>
      </c>
    </row>
    <row r="238" spans="1:24" x14ac:dyDescent="0.25">
      <c r="A238" s="9" t="s">
        <v>191</v>
      </c>
      <c r="C238" s="19">
        <v>50</v>
      </c>
      <c r="D238" s="19" t="s">
        <v>44</v>
      </c>
      <c r="E238" s="9" t="s">
        <v>188</v>
      </c>
      <c r="H238" s="19">
        <v>0.58399999999999996</v>
      </c>
      <c r="I238" s="105">
        <v>6279.8301019999999</v>
      </c>
      <c r="J238" s="105">
        <v>0.71022733567066265</v>
      </c>
      <c r="K238" s="19">
        <v>1.0209999999999999</v>
      </c>
      <c r="L238" s="105">
        <v>298.86570045986582</v>
      </c>
      <c r="M238" s="105">
        <v>31.247858661758009</v>
      </c>
      <c r="N238" s="106">
        <v>1304.982826624434</v>
      </c>
      <c r="O238" s="105">
        <v>114.33961817736849</v>
      </c>
      <c r="P238" s="105">
        <v>36.854286758571611</v>
      </c>
      <c r="Q238" s="105">
        <v>9.0100755642210082</v>
      </c>
      <c r="R238" s="105">
        <v>3.2116095176411834</v>
      </c>
      <c r="S238" s="105">
        <v>0.23764034802719752</v>
      </c>
      <c r="T238" s="107">
        <v>5.0114042072396128E-2</v>
      </c>
      <c r="U238" s="107">
        <v>2.1353097247443428E-2</v>
      </c>
      <c r="V238" s="107">
        <v>1.4122299887234933</v>
      </c>
      <c r="W238" s="107">
        <v>0.19570727652519232</v>
      </c>
      <c r="X238" s="107">
        <v>2.7042103613037645</v>
      </c>
    </row>
    <row r="239" spans="1:24" x14ac:dyDescent="0.25">
      <c r="A239" s="9" t="s">
        <v>190</v>
      </c>
      <c r="C239" s="19">
        <v>57</v>
      </c>
      <c r="D239" s="19" t="s">
        <v>44</v>
      </c>
      <c r="E239" s="9" t="s">
        <v>188</v>
      </c>
      <c r="H239" s="19">
        <v>0.35399999999999998</v>
      </c>
      <c r="I239" s="105">
        <v>18054.509473000002</v>
      </c>
      <c r="J239" s="105">
        <v>2.0419033559149513</v>
      </c>
      <c r="K239" s="19">
        <v>1.014</v>
      </c>
      <c r="L239" s="105">
        <v>156.55745479369241</v>
      </c>
      <c r="M239" s="105">
        <v>15.95697959441851</v>
      </c>
      <c r="N239" s="106">
        <v>651.63539400708987</v>
      </c>
      <c r="O239" s="105">
        <v>93.580849363633888</v>
      </c>
      <c r="P239" s="105">
        <v>6.2289872956392784</v>
      </c>
      <c r="Q239" s="105">
        <v>0.96817157595409542</v>
      </c>
      <c r="R239" s="105">
        <v>2.8317344404842535</v>
      </c>
      <c r="S239" s="105">
        <v>3.7762358989903703E-2</v>
      </c>
      <c r="T239" s="107">
        <v>0.10243777280539093</v>
      </c>
      <c r="U239" s="107">
        <v>4.0368891970655532E-2</v>
      </c>
      <c r="V239" s="107">
        <v>0.692092349269809</v>
      </c>
      <c r="W239" s="107">
        <v>0.45645169815476533</v>
      </c>
      <c r="X239" s="107">
        <v>1.7644089020978846</v>
      </c>
    </row>
    <row r="240" spans="1:24" x14ac:dyDescent="0.25">
      <c r="A240" s="9" t="s">
        <v>189</v>
      </c>
      <c r="C240" s="19">
        <v>60</v>
      </c>
      <c r="D240" s="19" t="s">
        <v>164</v>
      </c>
      <c r="E240" s="9" t="s">
        <v>188</v>
      </c>
      <c r="H240" s="19">
        <v>0.45800000000000002</v>
      </c>
      <c r="I240" s="105">
        <v>21216.385736</v>
      </c>
      <c r="J240" s="105">
        <v>2.3995007618185933</v>
      </c>
      <c r="K240" s="19">
        <v>1.018</v>
      </c>
      <c r="L240" s="105">
        <v>242.5946127599818</v>
      </c>
      <c r="M240" s="105">
        <v>31.008513796220008</v>
      </c>
      <c r="N240" s="106">
        <v>339.14230311559686</v>
      </c>
      <c r="O240" s="105">
        <v>38.352032431878172</v>
      </c>
      <c r="P240" s="105">
        <v>12.29715715402871</v>
      </c>
      <c r="Q240" s="105">
        <v>2.8094934641158087</v>
      </c>
      <c r="R240" s="105">
        <v>5.8677485152594846</v>
      </c>
      <c r="S240" s="105">
        <v>0.17561301353535452</v>
      </c>
      <c r="T240" s="107">
        <v>0.17016818216091995</v>
      </c>
      <c r="U240" s="107">
        <v>5.3458215942026328E-2</v>
      </c>
      <c r="V240" s="107">
        <v>0.92278293286743807</v>
      </c>
      <c r="W240" s="107">
        <v>0.83078803088589837</v>
      </c>
      <c r="X240" s="107">
        <v>1.4963016454151945</v>
      </c>
    </row>
    <row r="241" spans="1:24" x14ac:dyDescent="0.25">
      <c r="A241" s="9" t="s">
        <v>224</v>
      </c>
      <c r="C241" s="19">
        <v>26</v>
      </c>
      <c r="D241" s="19" t="s">
        <v>164</v>
      </c>
      <c r="E241" s="9" t="s">
        <v>184</v>
      </c>
      <c r="H241" s="19">
        <v>0.81399999999999995</v>
      </c>
      <c r="I241" s="105">
        <v>8118.8263040000002</v>
      </c>
      <c r="J241" s="105">
        <v>0.91821152499434522</v>
      </c>
      <c r="K241" s="19">
        <v>1.0249999999999999</v>
      </c>
      <c r="L241" s="105">
        <v>279.09517456482581</v>
      </c>
      <c r="M241" s="105">
        <v>25.899019392948112</v>
      </c>
      <c r="N241" s="106">
        <v>1075.919843666074</v>
      </c>
      <c r="O241" s="105">
        <v>307.80113579486249</v>
      </c>
      <c r="P241" s="105">
        <v>12.450025960333511</v>
      </c>
      <c r="Q241" s="105">
        <v>12.441679654897788</v>
      </c>
      <c r="R241" s="105">
        <v>5.0466133284362336</v>
      </c>
      <c r="S241" s="105">
        <v>0.14657649710097251</v>
      </c>
      <c r="T241" s="107">
        <v>9.9212338922975096</v>
      </c>
      <c r="U241" s="107">
        <v>4.6316488015810731E-2</v>
      </c>
      <c r="V241" s="107">
        <v>1.4341303806109031</v>
      </c>
      <c r="W241" s="107">
        <v>0.97157905088794139</v>
      </c>
      <c r="X241" s="107">
        <v>0.61930205555942153</v>
      </c>
    </row>
    <row r="242" spans="1:24" x14ac:dyDescent="0.25">
      <c r="A242" s="9" t="s">
        <v>223</v>
      </c>
      <c r="C242" s="19">
        <v>66</v>
      </c>
      <c r="D242" s="19" t="s">
        <v>44</v>
      </c>
      <c r="E242" s="9" t="s">
        <v>184</v>
      </c>
      <c r="H242" s="19">
        <v>0.51200000000000001</v>
      </c>
      <c r="I242" s="105">
        <v>11840.435328</v>
      </c>
      <c r="J242" s="105">
        <v>1.3391127943904093</v>
      </c>
      <c r="K242" s="19">
        <v>1.0189999999999999</v>
      </c>
      <c r="L242" s="105">
        <v>311.60257474709579</v>
      </c>
      <c r="M242" s="105">
        <v>16.18711411052891</v>
      </c>
      <c r="N242" s="106">
        <v>755.13165441713693</v>
      </c>
      <c r="O242" s="105">
        <v>158.29933430239649</v>
      </c>
      <c r="P242" s="105">
        <v>7.920644534121859</v>
      </c>
      <c r="Q242" s="105">
        <v>0.41278810172293234</v>
      </c>
      <c r="R242" s="105">
        <v>2.9705869298434635</v>
      </c>
      <c r="S242" s="105">
        <v>0.27176879302948154</v>
      </c>
      <c r="T242" s="107">
        <v>0.10965459535936792</v>
      </c>
      <c r="U242" s="107">
        <v>0.72538368397834141</v>
      </c>
      <c r="V242" s="107">
        <v>1.0640262469152331</v>
      </c>
      <c r="W242" s="107">
        <v>1.7405543337218423</v>
      </c>
      <c r="X242" s="107">
        <v>0.26866463147419251</v>
      </c>
    </row>
    <row r="243" spans="1:24" x14ac:dyDescent="0.25">
      <c r="A243" s="9" t="s">
        <v>222</v>
      </c>
      <c r="C243" s="19">
        <v>45</v>
      </c>
      <c r="D243" s="19" t="s">
        <v>44</v>
      </c>
      <c r="E243" s="9" t="s">
        <v>184</v>
      </c>
      <c r="H243" s="19">
        <v>6.0999999999999999E-2</v>
      </c>
      <c r="I243" s="105">
        <v>13150.858442000001</v>
      </c>
      <c r="J243" s="105">
        <v>1.4873171728115813</v>
      </c>
      <c r="K243" s="19">
        <v>1.002</v>
      </c>
      <c r="L243" s="105">
        <v>8.9928009407481184</v>
      </c>
      <c r="M243" s="105">
        <v>0.62886566432544933</v>
      </c>
      <c r="N243" s="106">
        <v>212.67473755006182</v>
      </c>
      <c r="O243" s="105">
        <v>2.5948711029981557</v>
      </c>
      <c r="P243" s="105">
        <v>0.78914792239384557</v>
      </c>
      <c r="Q243" s="105">
        <v>0.43782474606883437</v>
      </c>
      <c r="R243" s="105">
        <v>0.10142180123270354</v>
      </c>
      <c r="S243" s="105">
        <v>1.897311806862741E-2</v>
      </c>
      <c r="T243" s="107">
        <v>3.715608139041663E-2</v>
      </c>
      <c r="U243" s="107">
        <v>3.2341365505524231E-2</v>
      </c>
      <c r="V243" s="107">
        <v>0.15199609255869212</v>
      </c>
      <c r="W243" s="107">
        <v>0.2802810060154603</v>
      </c>
      <c r="X243" s="107">
        <v>9.6326337809410509E-2</v>
      </c>
    </row>
    <row r="244" spans="1:24" x14ac:dyDescent="0.25">
      <c r="A244" s="9" t="s">
        <v>221</v>
      </c>
      <c r="C244" s="19">
        <v>39</v>
      </c>
      <c r="D244" s="19" t="s">
        <v>44</v>
      </c>
      <c r="E244" s="9" t="s">
        <v>184</v>
      </c>
      <c r="H244" s="19">
        <v>0.47199999999999998</v>
      </c>
      <c r="I244" s="105">
        <v>7507.2943460000006</v>
      </c>
      <c r="J244" s="105">
        <v>0.84904934924225284</v>
      </c>
      <c r="K244" s="19">
        <v>1.0129999999999999</v>
      </c>
      <c r="L244" s="105">
        <v>349.1843758658739</v>
      </c>
      <c r="M244" s="105">
        <v>83.285790908735194</v>
      </c>
      <c r="N244" s="106">
        <v>355.87998133050183</v>
      </c>
      <c r="O244" s="105">
        <v>67.782624005748573</v>
      </c>
      <c r="P244" s="105">
        <v>4.6020282562466397</v>
      </c>
      <c r="Q244" s="105">
        <v>0.37177409064334838</v>
      </c>
      <c r="R244" s="105">
        <v>0.74439887495259249</v>
      </c>
      <c r="S244" s="105">
        <v>7.3753214853061216E-2</v>
      </c>
      <c r="T244" s="107">
        <v>4.9134172022415531E-2</v>
      </c>
      <c r="U244" s="107">
        <v>7.599607178186743E-2</v>
      </c>
      <c r="V244" s="107">
        <v>1.3262280308834431</v>
      </c>
      <c r="W244" s="107">
        <v>0.83298884966980136</v>
      </c>
      <c r="X244" s="107">
        <v>0.25417871279137649</v>
      </c>
    </row>
    <row r="245" spans="1:24" x14ac:dyDescent="0.25">
      <c r="A245" s="9" t="s">
        <v>220</v>
      </c>
      <c r="C245" s="19">
        <v>50</v>
      </c>
      <c r="D245" s="19" t="s">
        <v>44</v>
      </c>
      <c r="E245" s="9" t="s">
        <v>184</v>
      </c>
      <c r="H245" s="19">
        <v>0.16</v>
      </c>
      <c r="I245" s="105">
        <v>17979.055380000002</v>
      </c>
      <c r="J245" s="105">
        <v>2.0333697557113779</v>
      </c>
      <c r="K245" s="19">
        <v>1.006</v>
      </c>
      <c r="L245" s="105">
        <v>74.815944485425618</v>
      </c>
      <c r="M245" s="105">
        <v>4.9384334084549018</v>
      </c>
      <c r="N245" s="106">
        <v>330.27249114188078</v>
      </c>
      <c r="O245" s="105">
        <v>18.403017327574776</v>
      </c>
      <c r="P245" s="105">
        <v>2.3375277238722094</v>
      </c>
      <c r="Q245" s="105">
        <v>0.24752306066551935</v>
      </c>
      <c r="R245" s="105">
        <v>0.82190288331917949</v>
      </c>
      <c r="S245" s="105">
        <v>7.3634721398264907E-2</v>
      </c>
      <c r="T245" s="107">
        <v>6.390032285956182E-2</v>
      </c>
      <c r="U245" s="107">
        <v>8.4553990963903231E-2</v>
      </c>
      <c r="V245" s="107">
        <v>0.4067150677790411</v>
      </c>
      <c r="W245" s="107">
        <v>0.69629946052117642</v>
      </c>
      <c r="X245" s="107">
        <v>0.1127503550430005</v>
      </c>
    </row>
    <row r="246" spans="1:24" x14ac:dyDescent="0.25">
      <c r="A246" s="9" t="s">
        <v>219</v>
      </c>
      <c r="C246" s="19">
        <v>38</v>
      </c>
      <c r="D246" s="19" t="s">
        <v>164</v>
      </c>
      <c r="E246" s="9" t="s">
        <v>184</v>
      </c>
      <c r="H246" s="19">
        <v>0.32900000000000001</v>
      </c>
      <c r="I246" s="105">
        <v>9446.7247720000014</v>
      </c>
      <c r="J246" s="105">
        <v>1.0683923062655509</v>
      </c>
      <c r="K246" s="19">
        <v>1.0129999999999999</v>
      </c>
      <c r="L246" s="105">
        <v>77.805710851012208</v>
      </c>
      <c r="M246" s="105">
        <v>10.33355933475611</v>
      </c>
      <c r="N246" s="106">
        <v>546.83804864852482</v>
      </c>
      <c r="O246" s="105">
        <v>15.313297689499874</v>
      </c>
      <c r="P246" s="105">
        <v>4.53287287351215</v>
      </c>
      <c r="Q246" s="105">
        <v>2.3742678381331883</v>
      </c>
      <c r="R246" s="105">
        <v>0.59087633930696959</v>
      </c>
      <c r="S246" s="105">
        <v>2.754602416417121E-2</v>
      </c>
      <c r="T246" s="107">
        <v>9.3161170152124939E-2</v>
      </c>
      <c r="U246" s="107">
        <v>9.351383148894063E-2</v>
      </c>
      <c r="V246" s="107">
        <v>3.0087154259312134</v>
      </c>
      <c r="W246" s="107">
        <v>1.2386089869442722</v>
      </c>
      <c r="X246" s="107">
        <v>0.77961702911497555</v>
      </c>
    </row>
    <row r="247" spans="1:24" x14ac:dyDescent="0.25">
      <c r="A247" s="9" t="s">
        <v>218</v>
      </c>
      <c r="C247" s="19">
        <v>68</v>
      </c>
      <c r="D247" s="19" t="s">
        <v>164</v>
      </c>
      <c r="E247" s="9" t="s">
        <v>184</v>
      </c>
      <c r="H247" s="19">
        <v>0.73099999999999998</v>
      </c>
      <c r="I247" s="105">
        <v>13989.534858000001</v>
      </c>
      <c r="J247" s="105">
        <v>1.5821686109477495</v>
      </c>
      <c r="K247" s="19">
        <v>1.018</v>
      </c>
      <c r="L247" s="105">
        <v>356.52386433397578</v>
      </c>
      <c r="M247" s="105">
        <v>36.405124977273815</v>
      </c>
      <c r="N247" s="106">
        <v>479.36919616068985</v>
      </c>
      <c r="O247" s="105">
        <v>123.87817509849049</v>
      </c>
      <c r="P247" s="105">
        <v>10.83615119767471</v>
      </c>
      <c r="Q247" s="105">
        <v>1.5505197700041085</v>
      </c>
      <c r="R247" s="105">
        <v>18.158838232083024</v>
      </c>
      <c r="S247" s="105">
        <v>0.12105603849327951</v>
      </c>
      <c r="T247" s="107">
        <v>0.24411737566322295</v>
      </c>
      <c r="U247" s="107">
        <v>0.46628116702325151</v>
      </c>
      <c r="V247" s="107">
        <v>7.8543670669932126</v>
      </c>
      <c r="W247" s="107">
        <v>2.5582980959644126</v>
      </c>
      <c r="X247" s="107">
        <v>0.38394701020621858</v>
      </c>
    </row>
    <row r="248" spans="1:24" x14ac:dyDescent="0.25">
      <c r="A248" s="9" t="s">
        <v>217</v>
      </c>
      <c r="C248" s="19">
        <v>18</v>
      </c>
      <c r="D248" s="19" t="s">
        <v>44</v>
      </c>
      <c r="E248" s="9" t="s">
        <v>184</v>
      </c>
      <c r="H248" s="19">
        <v>0.64300000000000002</v>
      </c>
      <c r="I248" s="105">
        <v>11852.085564000001</v>
      </c>
      <c r="J248" s="105">
        <v>1.3404303962904323</v>
      </c>
      <c r="K248" s="19">
        <v>1.016</v>
      </c>
      <c r="L248" s="105">
        <v>401.53866343118784</v>
      </c>
      <c r="M248" s="105">
        <v>29.16227920012831</v>
      </c>
      <c r="N248" s="106">
        <v>762.71956964950186</v>
      </c>
      <c r="O248" s="105">
        <v>182.10945984564449</v>
      </c>
      <c r="P248" s="105">
        <v>11.390121598526811</v>
      </c>
      <c r="Q248" s="105">
        <v>8.7389466367213782</v>
      </c>
      <c r="R248" s="105">
        <v>3.9057972761088031</v>
      </c>
      <c r="S248" s="105">
        <v>6.6314389264782614E-2</v>
      </c>
      <c r="T248" s="107">
        <v>0.18095887081686593</v>
      </c>
      <c r="U248" s="107">
        <v>0.17929010164384554</v>
      </c>
      <c r="V248" s="107">
        <v>5.0354565983121935</v>
      </c>
      <c r="W248" s="107">
        <v>0.54216429718871029</v>
      </c>
      <c r="X248" s="107">
        <v>0.70707327739689552</v>
      </c>
    </row>
    <row r="249" spans="1:24" x14ac:dyDescent="0.25">
      <c r="A249" s="9" t="s">
        <v>185</v>
      </c>
      <c r="C249" s="19">
        <v>52</v>
      </c>
      <c r="D249" s="19" t="s">
        <v>164</v>
      </c>
      <c r="E249" s="9" t="s">
        <v>184</v>
      </c>
      <c r="H249" s="19">
        <v>8.3000000000000004E-2</v>
      </c>
      <c r="I249" s="105">
        <v>5966.9325169999993</v>
      </c>
      <c r="J249" s="105">
        <v>0.67483968751413703</v>
      </c>
      <c r="K249" s="19">
        <v>1.004</v>
      </c>
      <c r="L249" s="105">
        <v>42.632976837625016</v>
      </c>
      <c r="M249" s="105">
        <v>5.8369790690814014</v>
      </c>
      <c r="N249" s="106">
        <v>112.24784832247383</v>
      </c>
      <c r="O249" s="105">
        <v>6.7188939935379057</v>
      </c>
      <c r="P249" s="105">
        <v>0.7009482734756205</v>
      </c>
      <c r="Q249" s="105">
        <v>5.835710164329666E-2</v>
      </c>
      <c r="R249" s="105">
        <v>0.53815483141598552</v>
      </c>
      <c r="S249" s="105">
        <v>1.704924234658281E-2</v>
      </c>
      <c r="T249" s="107">
        <v>1.4137233889572698</v>
      </c>
      <c r="U249" s="107">
        <v>1.2619591712411331E-2</v>
      </c>
      <c r="V249" s="107">
        <v>0.78559167909935113</v>
      </c>
      <c r="W249" s="107">
        <v>0.32218342809954331</v>
      </c>
      <c r="X249" s="107">
        <v>1.7078385723923946</v>
      </c>
    </row>
    <row r="250" spans="1:24" x14ac:dyDescent="0.25">
      <c r="A250" s="9" t="s">
        <v>121</v>
      </c>
      <c r="C250" s="19">
        <v>35</v>
      </c>
      <c r="D250" s="19" t="s">
        <v>37</v>
      </c>
      <c r="E250" s="9" t="s">
        <v>41</v>
      </c>
      <c r="H250" s="19">
        <v>0.57199999999999995</v>
      </c>
      <c r="I250" s="105">
        <v>14164.7454</v>
      </c>
      <c r="J250" s="105">
        <v>1.6019843248133907</v>
      </c>
      <c r="K250" s="19">
        <v>1.02</v>
      </c>
      <c r="L250" s="105">
        <v>153</v>
      </c>
      <c r="M250" s="105">
        <v>29.535584663246016</v>
      </c>
      <c r="N250" s="106">
        <v>501.6126859971522</v>
      </c>
      <c r="O250" s="105">
        <v>196.79092242340948</v>
      </c>
      <c r="P250" s="105">
        <v>14.191758489604426</v>
      </c>
      <c r="Q250" s="105">
        <v>3.9531175763145732</v>
      </c>
      <c r="R250" s="105">
        <v>2.1854515496090383</v>
      </c>
      <c r="S250" s="105">
        <v>0.19131433242066875</v>
      </c>
      <c r="T250" s="107">
        <v>9.2981990325190333E-2</v>
      </c>
      <c r="U250" s="107">
        <v>0.55098772200361046</v>
      </c>
      <c r="V250" s="107">
        <v>1.8812146050310321</v>
      </c>
      <c r="W250" s="107">
        <v>1.3597269775905589</v>
      </c>
      <c r="X250" s="107">
        <v>0.48409783290023428</v>
      </c>
    </row>
    <row r="251" spans="1:24" x14ac:dyDescent="0.25">
      <c r="A251" s="9" t="s">
        <v>120</v>
      </c>
      <c r="C251" s="19">
        <v>30</v>
      </c>
      <c r="D251" s="19" t="s">
        <v>37</v>
      </c>
      <c r="E251" s="9" t="s">
        <v>41</v>
      </c>
      <c r="H251" s="19">
        <v>0.73199999999999998</v>
      </c>
      <c r="I251" s="105">
        <v>13834.1736</v>
      </c>
      <c r="J251" s="105">
        <v>1.564597783306944</v>
      </c>
      <c r="K251" s="19">
        <v>1.022</v>
      </c>
      <c r="L251" s="105">
        <v>243</v>
      </c>
      <c r="M251" s="105">
        <v>65.670609957408317</v>
      </c>
      <c r="N251" s="106">
        <v>749.04567937238721</v>
      </c>
      <c r="O251" s="105">
        <v>192.6972842453435</v>
      </c>
      <c r="P251" s="105">
        <v>9.648452837802127</v>
      </c>
      <c r="Q251" s="105">
        <v>2.431241633622323</v>
      </c>
      <c r="R251" s="105">
        <v>2.4683181721027085</v>
      </c>
      <c r="S251" s="105">
        <v>0.10307434672732477</v>
      </c>
      <c r="T251" s="107">
        <v>0.20773784160860931</v>
      </c>
      <c r="U251" s="107">
        <v>0.47418451859982341</v>
      </c>
      <c r="V251" s="107">
        <v>1.7345558247383319</v>
      </c>
      <c r="W251" s="107">
        <v>2.9511529750945185</v>
      </c>
      <c r="X251" s="107">
        <v>0.46271753976356828</v>
      </c>
    </row>
    <row r="252" spans="1:24" x14ac:dyDescent="0.25">
      <c r="A252" s="9" t="s">
        <v>119</v>
      </c>
      <c r="C252" s="19">
        <v>92</v>
      </c>
      <c r="D252" s="19" t="s">
        <v>44</v>
      </c>
      <c r="E252" s="9" t="s">
        <v>41</v>
      </c>
      <c r="H252" s="19">
        <v>0.83099999999999996</v>
      </c>
      <c r="I252" s="105">
        <v>15412.190624999999</v>
      </c>
      <c r="J252" s="105">
        <v>1.7430661190907033</v>
      </c>
      <c r="K252" s="19">
        <v>1.026</v>
      </c>
      <c r="L252" s="105">
        <v>585</v>
      </c>
      <c r="M252" s="105">
        <v>60.874358926564518</v>
      </c>
      <c r="N252" s="106">
        <v>750.72275114989327</v>
      </c>
      <c r="O252" s="105">
        <v>262.21797470099648</v>
      </c>
      <c r="P252" s="105">
        <v>20.900142442877328</v>
      </c>
      <c r="Q252" s="105">
        <v>6.1310348171352338</v>
      </c>
      <c r="R252" s="105">
        <v>17.759141743541388</v>
      </c>
      <c r="S252" s="105">
        <v>0.25411272722052375</v>
      </c>
      <c r="T252" s="107">
        <v>8.5021326977081216E-2</v>
      </c>
      <c r="U252" s="107">
        <v>0.50870675688441935</v>
      </c>
      <c r="V252" s="107">
        <v>1.4069609179426021</v>
      </c>
      <c r="W252" s="107">
        <v>0.79366829904144887</v>
      </c>
      <c r="X252" s="107">
        <v>0.43027688249786822</v>
      </c>
    </row>
    <row r="253" spans="1:24" x14ac:dyDescent="0.25">
      <c r="A253" s="9" t="s">
        <v>118</v>
      </c>
      <c r="C253" s="19">
        <v>45</v>
      </c>
      <c r="D253" s="19" t="s">
        <v>44</v>
      </c>
      <c r="E253" s="9" t="s">
        <v>41</v>
      </c>
      <c r="H253" s="19">
        <v>0.41899999999999998</v>
      </c>
      <c r="I253" s="105">
        <v>6012.6914249999991</v>
      </c>
      <c r="J253" s="105">
        <v>0.68001486371861564</v>
      </c>
      <c r="K253" s="19">
        <v>1.0109999999999999</v>
      </c>
      <c r="L253" s="105">
        <v>87</v>
      </c>
      <c r="M253" s="105">
        <v>90.279502543723709</v>
      </c>
      <c r="N253" s="106">
        <v>244.35507204185117</v>
      </c>
      <c r="O253" s="105">
        <v>43.95679208423477</v>
      </c>
      <c r="P253" s="105">
        <v>4.5763746097991262</v>
      </c>
      <c r="Q253" s="105">
        <v>0.66232784975554693</v>
      </c>
      <c r="R253" s="105">
        <v>0.70586323936539386</v>
      </c>
      <c r="S253" s="105">
        <v>4.8805091375694859E-2</v>
      </c>
      <c r="T253" s="107">
        <v>9.7381505596370321E-2</v>
      </c>
      <c r="U253" s="107">
        <v>0.16646146437452441</v>
      </c>
      <c r="V253" s="107">
        <v>0.74867376488683901</v>
      </c>
      <c r="W253" s="107">
        <v>1.4745437257367189</v>
      </c>
      <c r="X253" s="107">
        <v>0.22061826825137523</v>
      </c>
    </row>
    <row r="254" spans="1:24" x14ac:dyDescent="0.25">
      <c r="A254" s="9" t="s">
        <v>116</v>
      </c>
      <c r="C254" s="19">
        <v>47</v>
      </c>
      <c r="D254" s="19" t="s">
        <v>44</v>
      </c>
      <c r="E254" s="9" t="s">
        <v>41</v>
      </c>
      <c r="H254" s="19">
        <v>0.84099999999999997</v>
      </c>
      <c r="I254" s="105">
        <v>18967.408199999998</v>
      </c>
      <c r="J254" s="105">
        <v>2.1451490839176652</v>
      </c>
      <c r="K254" s="19">
        <v>1.024</v>
      </c>
      <c r="L254" s="105">
        <v>222</v>
      </c>
      <c r="M254" s="105">
        <v>36.79998337636102</v>
      </c>
      <c r="N254" s="106">
        <v>1955.7911752588393</v>
      </c>
      <c r="O254" s="105">
        <v>83.853058425824273</v>
      </c>
      <c r="P254" s="105">
        <v>8.8368132980227561</v>
      </c>
      <c r="Q254" s="105">
        <v>2.7214024849976433</v>
      </c>
      <c r="R254" s="105">
        <v>13.370827855299289</v>
      </c>
      <c r="S254" s="105">
        <v>0.25280052395060476</v>
      </c>
      <c r="T254" s="107">
        <v>0.15087545070416333</v>
      </c>
      <c r="U254" s="107">
        <v>0.57738260178444645</v>
      </c>
      <c r="V254" s="107">
        <v>3.5509948389356421</v>
      </c>
      <c r="W254" s="107">
        <v>2.4116196362450988</v>
      </c>
      <c r="X254" s="107">
        <v>9.5917547181253143E-2</v>
      </c>
    </row>
    <row r="255" spans="1:24" x14ac:dyDescent="0.25">
      <c r="A255" s="9" t="s">
        <v>115</v>
      </c>
      <c r="C255" s="19">
        <v>40</v>
      </c>
      <c r="D255" s="19" t="s">
        <v>37</v>
      </c>
      <c r="E255" s="9" t="s">
        <v>41</v>
      </c>
      <c r="H255" s="19">
        <v>0.67700000000000005</v>
      </c>
      <c r="I255" s="105">
        <v>13977.6273</v>
      </c>
      <c r="J255" s="105">
        <v>1.5808219068084144</v>
      </c>
      <c r="K255" s="19">
        <v>1.018</v>
      </c>
      <c r="L255" s="105">
        <v>229</v>
      </c>
      <c r="M255" s="105">
        <v>35.940034574522521</v>
      </c>
      <c r="N255" s="106">
        <v>1071.5301468969592</v>
      </c>
      <c r="O255" s="105">
        <v>355.90519254239047</v>
      </c>
      <c r="P255" s="105">
        <v>10.801575396620828</v>
      </c>
      <c r="Q255" s="105">
        <v>4.5929907638187224</v>
      </c>
      <c r="R255" s="105">
        <v>1.9407996423664886</v>
      </c>
      <c r="S255" s="105">
        <v>0.24782779655675377</v>
      </c>
      <c r="T255" s="107">
        <v>0.19511790544306734</v>
      </c>
      <c r="U255" s="107">
        <v>0.77710351735769034</v>
      </c>
      <c r="V255" s="107">
        <v>3.3489230808469723</v>
      </c>
      <c r="W255" s="107">
        <v>4.3829976548808185</v>
      </c>
      <c r="X255" s="107">
        <v>0.48471066629878329</v>
      </c>
    </row>
    <row r="256" spans="1:24" x14ac:dyDescent="0.25">
      <c r="A256" s="9" t="s">
        <v>114</v>
      </c>
      <c r="C256" s="19">
        <v>50</v>
      </c>
      <c r="D256" s="19" t="s">
        <v>44</v>
      </c>
      <c r="E256" s="9" t="s">
        <v>41</v>
      </c>
      <c r="H256" s="19">
        <v>0.54400000000000004</v>
      </c>
      <c r="I256" s="105">
        <v>11613.721275</v>
      </c>
      <c r="J256" s="105">
        <v>1.3134722093417779</v>
      </c>
      <c r="K256" s="19">
        <v>1.0149999999999999</v>
      </c>
      <c r="L256" s="105">
        <v>224</v>
      </c>
      <c r="M256" s="105">
        <v>26.995244078862221</v>
      </c>
      <c r="N256" s="106">
        <v>883.29156490817422</v>
      </c>
      <c r="O256" s="105">
        <v>63.794507247142263</v>
      </c>
      <c r="P256" s="105">
        <v>7.6234208095771674</v>
      </c>
      <c r="Q256" s="105">
        <v>2.2476930677014426</v>
      </c>
      <c r="R256" s="105">
        <v>1.4359825241748885</v>
      </c>
      <c r="S256" s="105">
        <v>0.17679925431637974</v>
      </c>
      <c r="T256" s="107">
        <v>6.8234112925707927E-2</v>
      </c>
      <c r="U256" s="107">
        <v>0.2283493680375244</v>
      </c>
      <c r="V256" s="107">
        <v>3.9089203526633023</v>
      </c>
      <c r="W256" s="107">
        <v>5.3428514127792894</v>
      </c>
      <c r="X256" s="107">
        <v>0.25325582050921225</v>
      </c>
    </row>
    <row r="257" spans="1:24" x14ac:dyDescent="0.25">
      <c r="A257" s="9" t="s">
        <v>113</v>
      </c>
      <c r="C257" s="19">
        <v>21</v>
      </c>
      <c r="D257" s="19" t="s">
        <v>44</v>
      </c>
      <c r="E257" s="9" t="s">
        <v>41</v>
      </c>
      <c r="H257" s="19">
        <v>0.219</v>
      </c>
      <c r="I257" s="105">
        <v>4933.6472249999997</v>
      </c>
      <c r="J257" s="105">
        <v>0.55797865019226411</v>
      </c>
      <c r="K257" s="19">
        <v>1.0069999999999999</v>
      </c>
      <c r="L257" s="105">
        <v>80</v>
      </c>
      <c r="M257" s="105">
        <v>17.51602538977372</v>
      </c>
      <c r="N257" s="106">
        <v>262.74274509029715</v>
      </c>
      <c r="O257" s="105">
        <v>46.090072690472972</v>
      </c>
      <c r="P257" s="105">
        <v>4.9954673189139163</v>
      </c>
      <c r="Q257" s="105">
        <v>1.525502275778333</v>
      </c>
      <c r="R257" s="105">
        <v>1.5560217177678188</v>
      </c>
      <c r="S257" s="105">
        <v>6.0586322907474961E-2</v>
      </c>
      <c r="T257" s="107">
        <v>1.7118210553312724E-2</v>
      </c>
      <c r="U257" s="107">
        <v>9.8778850096510024E-2</v>
      </c>
      <c r="V257" s="107">
        <v>0.73764926233721506</v>
      </c>
      <c r="W257" s="107">
        <v>0.16404664662101986</v>
      </c>
      <c r="X257" s="107">
        <v>8.296998324503195E-2</v>
      </c>
    </row>
    <row r="258" spans="1:24" x14ac:dyDescent="0.25">
      <c r="A258" s="9" t="s">
        <v>112</v>
      </c>
      <c r="C258" s="19">
        <v>18</v>
      </c>
      <c r="D258" s="19" t="s">
        <v>44</v>
      </c>
      <c r="E258" s="9" t="s">
        <v>41</v>
      </c>
      <c r="H258" s="19">
        <v>0.53700000000000003</v>
      </c>
      <c r="I258" s="105">
        <v>6748.6769999999997</v>
      </c>
      <c r="J258" s="105">
        <v>0.76325231847998187</v>
      </c>
      <c r="K258" s="19">
        <v>1.014</v>
      </c>
      <c r="L258" s="105">
        <v>123</v>
      </c>
      <c r="M258" s="105">
        <v>32.917202601031718</v>
      </c>
      <c r="N258" s="106">
        <v>291.70324445403219</v>
      </c>
      <c r="O258" s="105">
        <v>50.569088127362569</v>
      </c>
      <c r="P258" s="105">
        <v>4.6137114176858773</v>
      </c>
      <c r="Q258" s="105">
        <v>1.010735705589759</v>
      </c>
      <c r="R258" s="105">
        <v>0.54849928758956179</v>
      </c>
      <c r="S258" s="105">
        <v>2.597027040018686E-2</v>
      </c>
      <c r="T258" s="107">
        <v>0.6285790494734983</v>
      </c>
      <c r="U258" s="107">
        <v>0.13486078109091043</v>
      </c>
      <c r="V258" s="107">
        <v>1.4478783985683119</v>
      </c>
      <c r="W258" s="107">
        <v>2.1701554542200192</v>
      </c>
      <c r="X258" s="107">
        <v>0.26408179378424723</v>
      </c>
    </row>
    <row r="259" spans="1:24" x14ac:dyDescent="0.25">
      <c r="A259" s="9" t="s">
        <v>111</v>
      </c>
      <c r="C259" s="19">
        <v>34</v>
      </c>
      <c r="D259" s="19" t="s">
        <v>37</v>
      </c>
      <c r="E259" s="9" t="s">
        <v>41</v>
      </c>
      <c r="H259" s="19">
        <v>0.189</v>
      </c>
      <c r="I259" s="105">
        <v>4341.1065749999998</v>
      </c>
      <c r="J259" s="105">
        <v>0.49096432650983934</v>
      </c>
      <c r="K259" s="19">
        <v>1.0049999999999999</v>
      </c>
      <c r="L259" s="105">
        <v>39</v>
      </c>
      <c r="M259" s="105">
        <v>10.791310899736718</v>
      </c>
      <c r="N259" s="106">
        <v>388.54265261048317</v>
      </c>
      <c r="O259" s="105">
        <v>9.8449171790265027</v>
      </c>
      <c r="P259" s="105">
        <v>2.418042979633737</v>
      </c>
      <c r="Q259" s="105">
        <v>0.70125591045945901</v>
      </c>
      <c r="R259" s="105">
        <v>1.2023309369162187</v>
      </c>
      <c r="S259" s="105">
        <v>2.204646272486956E-2</v>
      </c>
      <c r="T259" s="107">
        <v>5.639304056305533E-2</v>
      </c>
      <c r="U259" s="107">
        <v>0.1287275853523864</v>
      </c>
      <c r="V259" s="107">
        <v>0.781439509721224</v>
      </c>
      <c r="W259" s="107">
        <v>0.73051083569660991</v>
      </c>
      <c r="X259" s="107">
        <v>9.600313321252664E-2</v>
      </c>
    </row>
    <row r="260" spans="1:24" x14ac:dyDescent="0.25">
      <c r="A260" s="9" t="s">
        <v>109</v>
      </c>
      <c r="C260" s="19">
        <v>20</v>
      </c>
      <c r="D260" s="19" t="s">
        <v>37</v>
      </c>
      <c r="E260" s="9" t="s">
        <v>41</v>
      </c>
      <c r="H260" s="19">
        <v>0.82</v>
      </c>
      <c r="I260" s="105">
        <v>11944.293075</v>
      </c>
      <c r="J260" s="105">
        <v>1.3508587508482242</v>
      </c>
      <c r="K260" s="19">
        <v>1.0209999999999999</v>
      </c>
      <c r="L260" s="105">
        <v>550</v>
      </c>
      <c r="M260" s="105">
        <v>81.329644492990212</v>
      </c>
      <c r="N260" s="106">
        <v>665.12485311858109</v>
      </c>
      <c r="O260" s="105">
        <v>90.625216559248855</v>
      </c>
      <c r="P260" s="105">
        <v>9.1837541683395756</v>
      </c>
      <c r="Q260" s="105">
        <v>3.6369650679826533</v>
      </c>
      <c r="R260" s="105">
        <v>10.758824367180289</v>
      </c>
      <c r="S260" s="105">
        <v>3.7873504200280461E-2</v>
      </c>
      <c r="T260" s="107">
        <v>0.13428483720309031</v>
      </c>
      <c r="U260" s="107">
        <v>7.3662401378533207E-2</v>
      </c>
      <c r="V260" s="107">
        <v>5.308941980289422</v>
      </c>
      <c r="W260" s="107">
        <v>0.45064970375713781</v>
      </c>
      <c r="X260" s="107">
        <v>0.34895206879375529</v>
      </c>
    </row>
    <row r="261" spans="1:24" x14ac:dyDescent="0.25">
      <c r="A261" s="9" t="s">
        <v>108</v>
      </c>
      <c r="C261" s="19">
        <v>52</v>
      </c>
      <c r="D261" s="19" t="s">
        <v>37</v>
      </c>
      <c r="E261" s="9" t="s">
        <v>41</v>
      </c>
      <c r="H261" s="19">
        <v>0.39</v>
      </c>
      <c r="I261" s="105">
        <v>16285.399649999999</v>
      </c>
      <c r="J261" s="105">
        <v>1.8418230773580637</v>
      </c>
      <c r="K261" s="19">
        <v>1.0129999999999999</v>
      </c>
      <c r="L261" s="105">
        <v>421</v>
      </c>
      <c r="M261" s="105">
        <v>24.510872932611619</v>
      </c>
      <c r="N261" s="106">
        <v>222.72417379731218</v>
      </c>
      <c r="O261" s="105">
        <v>105.10758433909446</v>
      </c>
      <c r="P261" s="105">
        <v>12.862084734518929</v>
      </c>
      <c r="Q261" s="105">
        <v>5.9402198227355942</v>
      </c>
      <c r="R261" s="105">
        <v>1.5670080337174885</v>
      </c>
      <c r="S261" s="105">
        <v>0.34482113910374479</v>
      </c>
      <c r="T261" s="107">
        <v>5.9485191560439424E-2</v>
      </c>
      <c r="U261" s="107">
        <v>4.7755186428064915E-2</v>
      </c>
      <c r="V261" s="107">
        <v>5.8268516879298229</v>
      </c>
      <c r="W261" s="107">
        <v>0.26716496111786187</v>
      </c>
      <c r="X261" s="107">
        <v>0.48747117339701429</v>
      </c>
    </row>
    <row r="262" spans="1:24" x14ac:dyDescent="0.25">
      <c r="A262" s="9" t="s">
        <v>84</v>
      </c>
      <c r="C262" s="19">
        <v>35</v>
      </c>
      <c r="D262" s="19" t="s">
        <v>44</v>
      </c>
      <c r="E262" s="9" t="s">
        <v>41</v>
      </c>
      <c r="H262" s="19">
        <v>0.52400000000000002</v>
      </c>
      <c r="I262" s="105">
        <v>14903.831412</v>
      </c>
      <c r="J262" s="105">
        <v>1.6855724284098619</v>
      </c>
      <c r="K262" s="19">
        <v>1.0169999999999999</v>
      </c>
      <c r="L262" s="105">
        <v>259</v>
      </c>
      <c r="M262" s="105">
        <v>50.224755300027724</v>
      </c>
      <c r="N262" s="106">
        <v>1786.0195974082992</v>
      </c>
      <c r="O262" s="105">
        <v>110.02764689551746</v>
      </c>
      <c r="P262" s="105">
        <v>17.206310990184729</v>
      </c>
      <c r="Q262" s="105">
        <v>5.537076829288563</v>
      </c>
      <c r="R262" s="105">
        <v>2.4449847506129987</v>
      </c>
      <c r="S262" s="105">
        <v>0.34872144791643972</v>
      </c>
      <c r="T262" s="107">
        <v>0.12286650275174131</v>
      </c>
      <c r="U262" s="107">
        <v>8.1752064814068409E-2</v>
      </c>
      <c r="V262" s="107">
        <v>1.247881005314222</v>
      </c>
      <c r="W262" s="107">
        <v>0.24143404343696187</v>
      </c>
      <c r="X262" s="107">
        <v>1.0577248920727151</v>
      </c>
    </row>
    <row r="263" spans="1:24" x14ac:dyDescent="0.25">
      <c r="A263" s="9" t="s">
        <v>83</v>
      </c>
      <c r="C263" s="19">
        <v>20</v>
      </c>
      <c r="D263" s="19" t="s">
        <v>37</v>
      </c>
      <c r="E263" s="9" t="s">
        <v>41</v>
      </c>
      <c r="H263" s="19">
        <v>0.66600000000000004</v>
      </c>
      <c r="I263" s="105">
        <v>8309.2153520000011</v>
      </c>
      <c r="J263" s="105">
        <v>0.93974387604614351</v>
      </c>
      <c r="K263" s="19">
        <v>1.016</v>
      </c>
      <c r="L263" s="105">
        <v>310</v>
      </c>
      <c r="M263" s="105">
        <v>48.961017351683019</v>
      </c>
      <c r="N263" s="106">
        <v>181.06627182183615</v>
      </c>
      <c r="O263" s="105">
        <v>54.171379579000671</v>
      </c>
      <c r="P263" s="105">
        <v>4.7950423543899472</v>
      </c>
      <c r="Q263" s="105">
        <v>1.3731518988344329</v>
      </c>
      <c r="R263" s="105">
        <v>12.442278100516489</v>
      </c>
      <c r="S263" s="105">
        <v>0.10422687669582675</v>
      </c>
      <c r="T263" s="107">
        <v>8.0790231157774908E-2</v>
      </c>
      <c r="U263" s="107">
        <v>5.332108858808271E-2</v>
      </c>
      <c r="V263" s="107">
        <v>2.1262207072338621</v>
      </c>
      <c r="W263" s="107">
        <v>2.0613184446125392</v>
      </c>
      <c r="X263" s="107">
        <v>0.17255138581367926</v>
      </c>
    </row>
    <row r="264" spans="1:24" x14ac:dyDescent="0.25">
      <c r="A264" s="9" t="s">
        <v>43</v>
      </c>
      <c r="C264" s="19">
        <v>42</v>
      </c>
      <c r="D264" s="19" t="s">
        <v>37</v>
      </c>
      <c r="E264" s="9" t="s">
        <v>41</v>
      </c>
      <c r="H264" s="19">
        <v>0.18</v>
      </c>
      <c r="I264" s="105">
        <v>2361.500524</v>
      </c>
      <c r="J264" s="105">
        <v>0.2670776435195657</v>
      </c>
      <c r="K264" s="19">
        <v>1.004</v>
      </c>
      <c r="L264" s="105">
        <v>39</v>
      </c>
      <c r="M264" s="105">
        <v>5.3313117933342884</v>
      </c>
      <c r="N264" s="106">
        <v>60.266902932729977</v>
      </c>
      <c r="O264" s="105">
        <v>12.570146475792773</v>
      </c>
      <c r="P264" s="105">
        <v>1.6559402257666669</v>
      </c>
      <c r="Q264" s="105">
        <v>2.8828545347928999E-2</v>
      </c>
      <c r="R264" s="105">
        <v>1.7895805641593487</v>
      </c>
      <c r="S264" s="105">
        <v>1.3166062116053459E-2</v>
      </c>
      <c r="T264" s="107">
        <v>0.01</v>
      </c>
      <c r="U264" s="107">
        <v>4.1350704230091115E-2</v>
      </c>
      <c r="V264" s="107">
        <v>0.72222222168952599</v>
      </c>
      <c r="W264" s="107">
        <v>2.1746453432310191</v>
      </c>
      <c r="X264" s="107">
        <v>0.12648575866218326</v>
      </c>
    </row>
    <row r="265" spans="1:24" x14ac:dyDescent="0.25">
      <c r="A265" s="9" t="s">
        <v>372</v>
      </c>
      <c r="C265" s="19">
        <v>66</v>
      </c>
      <c r="D265" s="19" t="s">
        <v>37</v>
      </c>
      <c r="E265" s="9" t="s">
        <v>211</v>
      </c>
      <c r="H265" s="19">
        <v>0.624</v>
      </c>
      <c r="I265" s="105">
        <v>19425.548060000001</v>
      </c>
      <c r="J265" s="105">
        <v>2.1969631372992535</v>
      </c>
      <c r="K265" s="19">
        <v>1.0189999999999999</v>
      </c>
      <c r="L265" s="105">
        <v>249.46436836207562</v>
      </c>
      <c r="M265" s="105">
        <v>53.267578262182376</v>
      </c>
      <c r="N265" s="106">
        <v>1229.7827144964049</v>
      </c>
      <c r="O265" s="105">
        <v>91.960247503663695</v>
      </c>
      <c r="P265" s="105">
        <v>12.154704038150442</v>
      </c>
      <c r="Q265" s="105">
        <v>3.595997424226252</v>
      </c>
      <c r="R265" s="105">
        <v>4.2204302481569034</v>
      </c>
      <c r="S265" s="105">
        <v>0.25215017577021526</v>
      </c>
      <c r="T265" s="107">
        <v>9.2709369047829948E-2</v>
      </c>
      <c r="U265" s="107">
        <v>1.7719707876832441E-2</v>
      </c>
      <c r="V265" s="107">
        <v>3.0900102369520783</v>
      </c>
      <c r="W265" s="107">
        <v>7.6901703529253296E-2</v>
      </c>
      <c r="X265" s="107">
        <v>0.34225794070806953</v>
      </c>
    </row>
    <row r="266" spans="1:24" x14ac:dyDescent="0.25">
      <c r="A266" s="9" t="s">
        <v>371</v>
      </c>
      <c r="C266" s="19">
        <v>30</v>
      </c>
      <c r="D266" s="19" t="s">
        <v>37</v>
      </c>
      <c r="E266" s="9" t="s">
        <v>211</v>
      </c>
      <c r="H266" s="19">
        <v>1.05</v>
      </c>
      <c r="I266" s="105">
        <v>15061.394359999998</v>
      </c>
      <c r="J266" s="105">
        <v>1.7033922596697579</v>
      </c>
      <c r="K266" s="19">
        <v>1.0269999999999999</v>
      </c>
      <c r="L266" s="105">
        <v>624.41847643884762</v>
      </c>
      <c r="M266" s="105">
        <v>37.813821466929177</v>
      </c>
      <c r="N266" s="106">
        <v>438.42144323791683</v>
      </c>
      <c r="O266" s="105">
        <v>280.16737872011595</v>
      </c>
      <c r="P266" s="105">
        <v>8.6218642762399007</v>
      </c>
      <c r="Q266" s="105">
        <v>4.1433293138026723</v>
      </c>
      <c r="R266" s="105">
        <v>35.228729177441579</v>
      </c>
      <c r="S266" s="105">
        <v>0.28289666773136329</v>
      </c>
      <c r="T266" s="107">
        <v>9.9569345263463144E-2</v>
      </c>
      <c r="U266" s="107">
        <v>0.18010357637685229</v>
      </c>
      <c r="V266" s="107">
        <v>2.2353095029083385</v>
      </c>
      <c r="W266" s="107">
        <v>17.56585116166989</v>
      </c>
      <c r="X266" s="107">
        <v>0.50832074896248958</v>
      </c>
    </row>
    <row r="267" spans="1:24" x14ac:dyDescent="0.25">
      <c r="A267" s="9" t="s">
        <v>370</v>
      </c>
      <c r="C267" s="19">
        <v>24</v>
      </c>
      <c r="D267" s="19" t="s">
        <v>37</v>
      </c>
      <c r="E267" s="9" t="s">
        <v>211</v>
      </c>
      <c r="H267" s="19">
        <v>0.47799999999999998</v>
      </c>
      <c r="I267" s="105">
        <v>7312.9199240000007</v>
      </c>
      <c r="J267" s="105">
        <v>0.82706626600316679</v>
      </c>
      <c r="K267" s="19">
        <v>1.014</v>
      </c>
      <c r="L267" s="105">
        <v>346.30426695334165</v>
      </c>
      <c r="M267" s="105">
        <v>14.492251204906179</v>
      </c>
      <c r="N267" s="106">
        <v>698.20004968312492</v>
      </c>
      <c r="O267" s="105">
        <v>62.104540692942308</v>
      </c>
      <c r="P267" s="105">
        <v>35.300794600353839</v>
      </c>
      <c r="Q267" s="105">
        <v>8.9959314324106714</v>
      </c>
      <c r="R267" s="105">
        <v>4.513957845488763</v>
      </c>
      <c r="S267" s="105">
        <v>0.17843516903353207</v>
      </c>
      <c r="T267" s="107">
        <v>1.7624704071548539E-2</v>
      </c>
      <c r="U267" s="107">
        <v>3.0611917639444038E-2</v>
      </c>
      <c r="V267" s="107">
        <v>1.2671838831508886</v>
      </c>
      <c r="W267" s="107">
        <v>6.0279896804066695</v>
      </c>
      <c r="X267" s="107">
        <v>0.36571531169791555</v>
      </c>
    </row>
    <row r="268" spans="1:24" x14ac:dyDescent="0.25">
      <c r="A268" s="9" t="s">
        <v>369</v>
      </c>
      <c r="C268" s="19">
        <v>38</v>
      </c>
      <c r="D268" s="19" t="s">
        <v>37</v>
      </c>
      <c r="E268" s="9" t="s">
        <v>211</v>
      </c>
      <c r="H268" s="19">
        <v>0.55400000000000005</v>
      </c>
      <c r="I268" s="105">
        <v>7048.4260159999994</v>
      </c>
      <c r="J268" s="105">
        <v>0.79715290839176645</v>
      </c>
      <c r="K268" s="19">
        <v>1.012</v>
      </c>
      <c r="L268" s="105">
        <v>193.66191886329861</v>
      </c>
      <c r="M268" s="105">
        <v>15.765262449174278</v>
      </c>
      <c r="N268" s="106">
        <v>251.80817992232681</v>
      </c>
      <c r="O268" s="105">
        <v>85.795050600215717</v>
      </c>
      <c r="P268" s="105">
        <v>6.6977762691460008</v>
      </c>
      <c r="Q268" s="105">
        <v>3.264470438996852</v>
      </c>
      <c r="R268" s="105">
        <v>5.7967545643961831</v>
      </c>
      <c r="S268" s="105">
        <v>9.3786392326522874E-2</v>
      </c>
      <c r="T268" s="107">
        <v>2.0750069545774939E-2</v>
      </c>
      <c r="U268" s="107">
        <v>1.1809423562989939E-2</v>
      </c>
      <c r="V268" s="107">
        <v>1.6211200727735744</v>
      </c>
      <c r="W268" s="107">
        <v>0.71139510569185926</v>
      </c>
      <c r="X268" s="107">
        <v>0.44852814671217955</v>
      </c>
    </row>
    <row r="269" spans="1:24" x14ac:dyDescent="0.25">
      <c r="A269" s="9" t="s">
        <v>368</v>
      </c>
      <c r="C269" s="19">
        <v>48</v>
      </c>
      <c r="D269" s="19" t="s">
        <v>37</v>
      </c>
      <c r="E269" s="9" t="s">
        <v>211</v>
      </c>
      <c r="H269" s="19">
        <v>0.35199999999999998</v>
      </c>
      <c r="I269" s="105" t="s">
        <v>13</v>
      </c>
      <c r="J269" s="105" t="s">
        <v>13</v>
      </c>
      <c r="K269" s="19">
        <v>1.0209999999999999</v>
      </c>
      <c r="L269" s="105">
        <v>286.6690408777996</v>
      </c>
      <c r="M269" s="105">
        <v>25.995091961704375</v>
      </c>
      <c r="N269" s="106">
        <v>782.22838299352691</v>
      </c>
      <c r="O269" s="105">
        <v>183.89152824716592</v>
      </c>
      <c r="P269" s="105">
        <v>9.3124030631010619</v>
      </c>
      <c r="Q269" s="105">
        <v>4.9268778015649319</v>
      </c>
      <c r="R269" s="105">
        <v>19.667515015443445</v>
      </c>
      <c r="S269" s="105">
        <v>0.15175108206242011</v>
      </c>
      <c r="T269" s="107">
        <v>3.7167220636459941E-2</v>
      </c>
      <c r="U269" s="107">
        <v>0.24927274462109411</v>
      </c>
      <c r="V269" s="107">
        <v>3.8320056970557785</v>
      </c>
      <c r="W269" s="107">
        <v>2.8098442028261088</v>
      </c>
      <c r="X269" s="107">
        <v>0.25392440903296148</v>
      </c>
    </row>
    <row r="270" spans="1:24" x14ac:dyDescent="0.25">
      <c r="A270" s="9" t="s">
        <v>367</v>
      </c>
      <c r="C270" s="19" t="s">
        <v>471</v>
      </c>
      <c r="D270" s="19" t="s">
        <v>44</v>
      </c>
      <c r="E270" s="9" t="s">
        <v>211</v>
      </c>
      <c r="H270" s="19">
        <v>0.41</v>
      </c>
      <c r="I270" s="105">
        <v>8400.9530240000004</v>
      </c>
      <c r="J270" s="105">
        <v>0.95011909341777878</v>
      </c>
      <c r="K270" s="19">
        <v>1.012</v>
      </c>
      <c r="L270" s="105">
        <v>230.2473707019256</v>
      </c>
      <c r="M270" s="105">
        <v>17.276887634700337</v>
      </c>
      <c r="N270" s="106">
        <v>635.04640775344478</v>
      </c>
      <c r="O270" s="105">
        <v>77.195599319381913</v>
      </c>
      <c r="P270" s="105">
        <v>10.612532329803901</v>
      </c>
      <c r="Q270" s="105">
        <v>4.5300396790050117</v>
      </c>
      <c r="R270" s="105">
        <v>2.007823194223683</v>
      </c>
      <c r="S270" s="105">
        <v>0.42887166579911529</v>
      </c>
      <c r="T270" s="107">
        <v>4.9895742499821143E-2</v>
      </c>
      <c r="U270" s="107">
        <v>2.9774649723379159E-2</v>
      </c>
      <c r="V270" s="107">
        <v>1.5239990958607925</v>
      </c>
      <c r="W270" s="107">
        <v>1.3060849651731554</v>
      </c>
      <c r="X270" s="107">
        <v>0.44721432905143355</v>
      </c>
    </row>
    <row r="271" spans="1:24" x14ac:dyDescent="0.25">
      <c r="A271" s="9" t="s">
        <v>366</v>
      </c>
      <c r="C271" s="19" t="s">
        <v>471</v>
      </c>
      <c r="D271" s="19" t="s">
        <v>37</v>
      </c>
      <c r="E271" s="9" t="s">
        <v>211</v>
      </c>
      <c r="H271" s="19">
        <v>0.34799999999999998</v>
      </c>
      <c r="I271" s="105">
        <v>4583.823308</v>
      </c>
      <c r="J271" s="105">
        <v>0.51841476000904774</v>
      </c>
      <c r="K271" s="19">
        <v>1.012</v>
      </c>
      <c r="L271" s="105">
        <v>242.59368169054164</v>
      </c>
      <c r="M271" s="105">
        <v>16.096952487478038</v>
      </c>
      <c r="N271" s="106">
        <v>1011.9213116842309</v>
      </c>
      <c r="O271" s="105">
        <v>71.565313247664108</v>
      </c>
      <c r="P271" s="105">
        <v>9.9335899761954423</v>
      </c>
      <c r="Q271" s="105">
        <v>3.9188262711548321</v>
      </c>
      <c r="R271" s="105">
        <v>2.0888224964024031</v>
      </c>
      <c r="S271" s="105">
        <v>0.1615153894712259</v>
      </c>
      <c r="T271" s="107">
        <v>3.1589376972616337E-2</v>
      </c>
      <c r="U271" s="107">
        <v>2.0093642366765335E-2</v>
      </c>
      <c r="V271" s="107">
        <v>0.97779004365347255</v>
      </c>
      <c r="W271" s="107">
        <v>0.74192515712142715</v>
      </c>
      <c r="X271" s="107">
        <v>0.2163863527937995</v>
      </c>
    </row>
    <row r="272" spans="1:24" x14ac:dyDescent="0.25">
      <c r="A272" s="9" t="s">
        <v>365</v>
      </c>
      <c r="C272" s="19">
        <v>60</v>
      </c>
      <c r="D272" s="19" t="s">
        <v>37</v>
      </c>
      <c r="E272" s="9" t="s">
        <v>211</v>
      </c>
      <c r="H272" s="19">
        <v>0.41899999999999998</v>
      </c>
      <c r="I272" s="105" t="s">
        <v>13</v>
      </c>
      <c r="J272" s="105" t="s">
        <v>13</v>
      </c>
      <c r="K272" s="19">
        <v>1.012</v>
      </c>
      <c r="L272" s="105">
        <v>228.1923395630896</v>
      </c>
      <c r="M272" s="105">
        <v>24.972984364454778</v>
      </c>
      <c r="N272" s="106">
        <v>172.29713304283882</v>
      </c>
      <c r="O272" s="105">
        <v>20.477940959440907</v>
      </c>
      <c r="P272" s="105">
        <v>5.426425872227342</v>
      </c>
      <c r="Q272" s="105">
        <v>1.8101187409430499</v>
      </c>
      <c r="R272" s="105">
        <v>8.1212386297911223</v>
      </c>
      <c r="S272" s="105">
        <v>5.8589081277723484E-2</v>
      </c>
      <c r="T272" s="107">
        <v>8.655227372587955E-2</v>
      </c>
      <c r="U272" s="107">
        <v>3.4543698988744161E-2</v>
      </c>
      <c r="V272" s="107">
        <v>1.8639843705046966</v>
      </c>
      <c r="W272" s="107">
        <v>14.083480332414071</v>
      </c>
      <c r="X272" s="107">
        <v>0.9653294561275555</v>
      </c>
    </row>
    <row r="273" spans="1:24" x14ac:dyDescent="0.25">
      <c r="A273" s="9" t="s">
        <v>364</v>
      </c>
      <c r="C273" s="19">
        <v>65</v>
      </c>
      <c r="D273" s="19" t="s">
        <v>44</v>
      </c>
      <c r="E273" s="9" t="s">
        <v>211</v>
      </c>
      <c r="H273" s="19">
        <v>0.60399999999999998</v>
      </c>
      <c r="I273" s="105">
        <v>11069.934703999999</v>
      </c>
      <c r="J273" s="105">
        <v>1.2519718054738747</v>
      </c>
      <c r="K273" s="19">
        <v>1.018</v>
      </c>
      <c r="L273" s="105">
        <v>251.93214716212162</v>
      </c>
      <c r="M273" s="105">
        <v>57.681897118072378</v>
      </c>
      <c r="N273" s="106">
        <v>809.63610760277686</v>
      </c>
      <c r="O273" s="105">
        <v>21.72208837056931</v>
      </c>
      <c r="P273" s="105">
        <v>10.63960586968652</v>
      </c>
      <c r="Q273" s="105">
        <v>4.1556118212474118</v>
      </c>
      <c r="R273" s="105">
        <v>5.4121456195613824</v>
      </c>
      <c r="S273" s="105">
        <v>6.5052962159729083E-2</v>
      </c>
      <c r="T273" s="107">
        <v>2.5539859779816737E-2</v>
      </c>
      <c r="U273" s="107">
        <v>2.4283287750564219E-2</v>
      </c>
      <c r="V273" s="107">
        <v>4.8795317023189986</v>
      </c>
      <c r="W273" s="107">
        <v>0.50270276657541535</v>
      </c>
      <c r="X273" s="107">
        <v>0.3077602587548155</v>
      </c>
    </row>
    <row r="274" spans="1:24" x14ac:dyDescent="0.25">
      <c r="A274" s="9" t="s">
        <v>363</v>
      </c>
      <c r="C274" s="19">
        <v>33</v>
      </c>
      <c r="D274" s="19" t="s">
        <v>37</v>
      </c>
      <c r="E274" s="9" t="s">
        <v>211</v>
      </c>
      <c r="H274" s="19">
        <v>0.59399999999999997</v>
      </c>
      <c r="I274" s="105">
        <v>10042.016540000001</v>
      </c>
      <c r="J274" s="105">
        <v>1.1357177719972857</v>
      </c>
      <c r="K274" s="19">
        <v>1.018</v>
      </c>
      <c r="L274" s="105">
        <v>469.83497195640564</v>
      </c>
      <c r="M274" s="105">
        <v>28.092631063831174</v>
      </c>
      <c r="N274" s="106">
        <v>447.08147563199481</v>
      </c>
      <c r="O274" s="105">
        <v>115.0383958484489</v>
      </c>
      <c r="P274" s="105">
        <v>14.310315236657301</v>
      </c>
      <c r="Q274" s="105">
        <v>105.9794958846682</v>
      </c>
      <c r="R274" s="105">
        <v>10.346111359202123</v>
      </c>
      <c r="S274" s="105">
        <v>0.25772484281966529</v>
      </c>
      <c r="T274" s="107">
        <v>0.01</v>
      </c>
      <c r="U274" s="107">
        <v>0.11605258662870989</v>
      </c>
      <c r="V274" s="107">
        <v>3.6106867366544986</v>
      </c>
      <c r="W274" s="107">
        <v>4.6931628604079485</v>
      </c>
      <c r="X274" s="107">
        <v>1.6063908334122994</v>
      </c>
    </row>
    <row r="275" spans="1:24" x14ac:dyDescent="0.25">
      <c r="A275" s="9" t="s">
        <v>362</v>
      </c>
      <c r="C275" s="19">
        <v>40</v>
      </c>
      <c r="D275" s="19" t="s">
        <v>37</v>
      </c>
      <c r="E275" s="9" t="s">
        <v>211</v>
      </c>
      <c r="H275" s="19">
        <v>0.79800000000000004</v>
      </c>
      <c r="I275" s="105">
        <v>17808.527144</v>
      </c>
      <c r="J275" s="105">
        <v>2.0140835946618414</v>
      </c>
      <c r="K275" s="19">
        <v>1.0209999999999999</v>
      </c>
      <c r="L275" s="105">
        <v>249.10470383848562</v>
      </c>
      <c r="M275" s="105">
        <v>32.915487461584178</v>
      </c>
      <c r="N275" s="106">
        <v>325.01836684118882</v>
      </c>
      <c r="O275" s="105">
        <v>37.824620952701707</v>
      </c>
      <c r="P275" s="105">
        <v>13.42930637220954</v>
      </c>
      <c r="Q275" s="105">
        <v>21.419490162178988</v>
      </c>
      <c r="R275" s="105">
        <v>23.34202127623918</v>
      </c>
      <c r="S275" s="105">
        <v>0.19639023189134128</v>
      </c>
      <c r="T275" s="107">
        <v>8.8113855888858755E-2</v>
      </c>
      <c r="U275" s="107">
        <v>2.5454920203901339E-2</v>
      </c>
      <c r="V275" s="107">
        <v>7.2955050335348588</v>
      </c>
      <c r="W275" s="107">
        <v>15.561344639657811</v>
      </c>
      <c r="X275" s="107">
        <v>0.57056467412338752</v>
      </c>
    </row>
    <row r="276" spans="1:24" x14ac:dyDescent="0.25">
      <c r="A276" s="9" t="s">
        <v>361</v>
      </c>
      <c r="C276" s="19">
        <v>47</v>
      </c>
      <c r="D276" s="19" t="s">
        <v>37</v>
      </c>
      <c r="E276" s="9" t="s">
        <v>211</v>
      </c>
      <c r="H276" s="19">
        <v>0.78900000000000003</v>
      </c>
      <c r="I276" s="105">
        <v>15151.558327999999</v>
      </c>
      <c r="J276" s="105">
        <v>1.7135894964940059</v>
      </c>
      <c r="K276" s="19">
        <v>1.0209999999999999</v>
      </c>
      <c r="L276" s="105">
        <v>205.60688753592362</v>
      </c>
      <c r="M276" s="105">
        <v>21.451105511173978</v>
      </c>
      <c r="N276" s="106">
        <v>1192.9530966538507</v>
      </c>
      <c r="O276" s="105">
        <v>87.500318722189107</v>
      </c>
      <c r="P276" s="105">
        <v>9.2399451335714211</v>
      </c>
      <c r="Q276" s="105">
        <v>19.85025610310689</v>
      </c>
      <c r="R276" s="105">
        <v>49.756843260801986</v>
      </c>
      <c r="S276" s="105">
        <v>0.50809356581250531</v>
      </c>
      <c r="T276" s="107">
        <v>4.5840940550147737E-2</v>
      </c>
      <c r="U276" s="107">
        <v>1.6525146980392102E-2</v>
      </c>
      <c r="V276" s="107">
        <v>3.7138944749395386</v>
      </c>
      <c r="W276" s="107">
        <v>2.4337777794943696</v>
      </c>
      <c r="X276" s="107">
        <v>0.63251385984254349</v>
      </c>
    </row>
    <row r="277" spans="1:24" x14ac:dyDescent="0.25">
      <c r="A277" s="9" t="s">
        <v>360</v>
      </c>
      <c r="C277" s="19">
        <v>33</v>
      </c>
      <c r="D277" s="19" t="s">
        <v>44</v>
      </c>
      <c r="E277" s="9" t="s">
        <v>211</v>
      </c>
      <c r="H277" s="19">
        <v>0.76500000000000001</v>
      </c>
      <c r="I277" s="105">
        <v>22725.71126</v>
      </c>
      <c r="J277" s="105">
        <v>2.5702003234562318</v>
      </c>
      <c r="K277" s="19">
        <v>1.0249999999999999</v>
      </c>
      <c r="L277" s="105">
        <v>786.44546782739758</v>
      </c>
      <c r="M277" s="105">
        <v>57.229419326299372</v>
      </c>
      <c r="N277" s="106">
        <v>1754.9391542985927</v>
      </c>
      <c r="O277" s="105">
        <v>752.75898821715998</v>
      </c>
      <c r="P277" s="105">
        <v>14.285046226512781</v>
      </c>
      <c r="Q277" s="105">
        <v>33.847586658828192</v>
      </c>
      <c r="R277" s="105">
        <v>126.36796537377219</v>
      </c>
      <c r="S277" s="105">
        <v>0.23792929634185728</v>
      </c>
      <c r="T277" s="107">
        <v>3.4429986875572742E-2</v>
      </c>
      <c r="U277" s="107">
        <v>3.289650344630686E-2</v>
      </c>
      <c r="V277" s="107">
        <v>4.9563545131341984</v>
      </c>
      <c r="W277" s="107">
        <v>0.24834185788469332</v>
      </c>
      <c r="X277" s="107">
        <v>1.2612126301914737</v>
      </c>
    </row>
    <row r="278" spans="1:24" x14ac:dyDescent="0.25">
      <c r="A278" s="9" t="s">
        <v>359</v>
      </c>
      <c r="C278" s="19">
        <v>70</v>
      </c>
      <c r="D278" s="19" t="s">
        <v>44</v>
      </c>
      <c r="E278" s="9" t="s">
        <v>211</v>
      </c>
      <c r="H278" s="19">
        <v>0.56699999999999995</v>
      </c>
      <c r="I278" s="105" t="s">
        <v>13</v>
      </c>
      <c r="J278" s="105" t="s">
        <v>13</v>
      </c>
      <c r="K278" s="19">
        <v>1.022</v>
      </c>
      <c r="L278" s="105">
        <v>219.68290404924161</v>
      </c>
      <c r="M278" s="105">
        <v>23.391676946140578</v>
      </c>
      <c r="N278" s="106">
        <v>1582.2801503356848</v>
      </c>
      <c r="O278" s="105">
        <v>246.49280051581994</v>
      </c>
      <c r="P278" s="105">
        <v>18.542470799150379</v>
      </c>
      <c r="Q278" s="105">
        <v>24.394993181950994</v>
      </c>
      <c r="R278" s="105">
        <v>18.690600020016102</v>
      </c>
      <c r="S278" s="105">
        <v>0.13035107118409428</v>
      </c>
      <c r="T278" s="107">
        <v>3.5538650682157343E-2</v>
      </c>
      <c r="U278" s="107">
        <v>4.4801245767414302E-2</v>
      </c>
      <c r="V278" s="107">
        <v>4.4469286566873985</v>
      </c>
      <c r="W278" s="107">
        <v>1.7596373006386314</v>
      </c>
      <c r="X278" s="107">
        <v>0.66400393887215947</v>
      </c>
    </row>
    <row r="279" spans="1:24" x14ac:dyDescent="0.25">
      <c r="A279" s="9" t="s">
        <v>358</v>
      </c>
      <c r="C279" s="19">
        <v>68</v>
      </c>
      <c r="D279" s="19" t="s">
        <v>37</v>
      </c>
      <c r="E279" s="9" t="s">
        <v>211</v>
      </c>
      <c r="H279" s="19">
        <v>0.63200000000000001</v>
      </c>
      <c r="I279" s="105">
        <v>5635.7840720000004</v>
      </c>
      <c r="J279" s="105">
        <v>0.63738792942773126</v>
      </c>
      <c r="K279" s="19">
        <v>1.0149999999999999</v>
      </c>
      <c r="L279" s="105">
        <v>378.2680288722936</v>
      </c>
      <c r="M279" s="105">
        <v>19.005706792481398</v>
      </c>
      <c r="N279" s="106">
        <v>211.18794523276682</v>
      </c>
      <c r="O279" s="105">
        <v>52.753334311961915</v>
      </c>
      <c r="P279" s="105">
        <v>7.8472603510204806</v>
      </c>
      <c r="Q279" s="105">
        <v>4.691495418490252</v>
      </c>
      <c r="R279" s="105">
        <v>7.9316080006805425</v>
      </c>
      <c r="S279" s="105">
        <v>0.20129300437717129</v>
      </c>
      <c r="T279" s="107">
        <v>1.1924713043946862E-2</v>
      </c>
      <c r="U279" s="107">
        <v>0.1262641931375183</v>
      </c>
      <c r="V279" s="107">
        <v>2.2398142196216382</v>
      </c>
      <c r="W279" s="107">
        <v>1.4040210141539975</v>
      </c>
      <c r="X279" s="107">
        <v>0.35892564492341955</v>
      </c>
    </row>
    <row r="280" spans="1:24" x14ac:dyDescent="0.25">
      <c r="A280" s="9" t="s">
        <v>357</v>
      </c>
      <c r="C280" s="19">
        <v>49</v>
      </c>
      <c r="D280" s="19" t="s">
        <v>37</v>
      </c>
      <c r="E280" s="9" t="s">
        <v>211</v>
      </c>
      <c r="H280" s="19">
        <v>1.0569999999999999</v>
      </c>
      <c r="I280" s="105" t="s">
        <v>13</v>
      </c>
      <c r="J280" s="105" t="s">
        <v>13</v>
      </c>
      <c r="K280" s="19">
        <v>1.022</v>
      </c>
      <c r="L280" s="105">
        <v>554.97247426754484</v>
      </c>
      <c r="M280" s="105">
        <v>16.33381332452614</v>
      </c>
      <c r="N280" s="106">
        <v>245.46140028005684</v>
      </c>
      <c r="O280" s="105">
        <v>18.865163574583509</v>
      </c>
      <c r="P280" s="105">
        <v>7.7413222346561019</v>
      </c>
      <c r="Q280" s="105">
        <v>10.196059961611629</v>
      </c>
      <c r="R280" s="105">
        <v>5.1624946724427021</v>
      </c>
      <c r="S280" s="105">
        <v>5.5999399696121284E-2</v>
      </c>
      <c r="T280" s="107">
        <v>0.15666933745175135</v>
      </c>
      <c r="U280" s="107">
        <v>5.0012022889095904E-2</v>
      </c>
      <c r="V280" s="107">
        <v>5.7814874972005192</v>
      </c>
      <c r="W280" s="107">
        <v>0.76617297883701729</v>
      </c>
      <c r="X280" s="107">
        <v>0.4465461376420955</v>
      </c>
    </row>
    <row r="281" spans="1:24" x14ac:dyDescent="0.25">
      <c r="A281" s="9" t="s">
        <v>343</v>
      </c>
      <c r="C281" s="19">
        <v>27</v>
      </c>
      <c r="D281" s="19" t="s">
        <v>37</v>
      </c>
      <c r="E281" s="9" t="s">
        <v>211</v>
      </c>
      <c r="H281" s="19">
        <v>0.66600000000000004</v>
      </c>
      <c r="I281" s="105">
        <v>10607.076692000001</v>
      </c>
      <c r="J281" s="105">
        <v>1.1996241452160143</v>
      </c>
      <c r="K281" s="19">
        <v>1.016</v>
      </c>
      <c r="L281" s="105">
        <v>246.80161104915561</v>
      </c>
      <c r="M281" s="105">
        <v>14.072078634944718</v>
      </c>
      <c r="N281" s="106">
        <v>836.9722328002249</v>
      </c>
      <c r="O281" s="105">
        <v>53.026770121916513</v>
      </c>
      <c r="P281" s="105">
        <v>9.0000037648649016</v>
      </c>
      <c r="Q281" s="105">
        <v>6.6278989462262716</v>
      </c>
      <c r="R281" s="105">
        <v>13.676425998729144</v>
      </c>
      <c r="S281" s="105">
        <v>3.9286631571439079E-2</v>
      </c>
      <c r="T281" s="107">
        <v>3.9521602150608133E-2</v>
      </c>
      <c r="U281" s="107">
        <v>2.2181025033595949E-2</v>
      </c>
      <c r="V281" s="107">
        <v>1.4727122628265885</v>
      </c>
      <c r="W281" s="107">
        <v>2.6088298365663891</v>
      </c>
      <c r="X281" s="107">
        <v>0.66043781493187348</v>
      </c>
    </row>
    <row r="282" spans="1:24" x14ac:dyDescent="0.25">
      <c r="A282" s="9" t="s">
        <v>342</v>
      </c>
      <c r="C282" s="19">
        <v>26</v>
      </c>
      <c r="D282" s="19" t="s">
        <v>37</v>
      </c>
      <c r="E282" s="9" t="s">
        <v>211</v>
      </c>
      <c r="H282" s="19">
        <v>0.76800000000000002</v>
      </c>
      <c r="I282" s="105">
        <v>17850.605911999999</v>
      </c>
      <c r="J282" s="105">
        <v>2.0188425596018997</v>
      </c>
      <c r="K282" s="19">
        <v>1.0209999999999999</v>
      </c>
      <c r="L282" s="105">
        <v>461.94220507421562</v>
      </c>
      <c r="M282" s="105">
        <v>25.434110890095777</v>
      </c>
      <c r="N282" s="106">
        <v>587.92421700444083</v>
      </c>
      <c r="O282" s="105">
        <v>224.73826033107994</v>
      </c>
      <c r="P282" s="105">
        <v>19.01218367909458</v>
      </c>
      <c r="Q282" s="105">
        <v>17.545372127525411</v>
      </c>
      <c r="R282" s="105">
        <v>29.234908490587781</v>
      </c>
      <c r="S282" s="105">
        <v>0.37190335813408526</v>
      </c>
      <c r="T282" s="107">
        <v>0.15326615170518695</v>
      </c>
      <c r="U282" s="107">
        <v>7.2337221772063504E-2</v>
      </c>
      <c r="V282" s="107">
        <v>2.3599424281035986</v>
      </c>
      <c r="W282" s="107">
        <v>33.035057181220886</v>
      </c>
      <c r="X282" s="107">
        <v>1.4243808423016115</v>
      </c>
    </row>
    <row r="283" spans="1:24" x14ac:dyDescent="0.25">
      <c r="A283" s="9" t="s">
        <v>341</v>
      </c>
      <c r="C283" s="19">
        <v>27</v>
      </c>
      <c r="D283" s="19" t="s">
        <v>37</v>
      </c>
      <c r="E283" s="9" t="s">
        <v>211</v>
      </c>
      <c r="H283" s="19">
        <v>0.94099999999999995</v>
      </c>
      <c r="I283" s="105">
        <v>26765.256116</v>
      </c>
      <c r="J283" s="105">
        <v>3.0270590495363039</v>
      </c>
      <c r="K283" s="19">
        <v>1.0289999999999999</v>
      </c>
      <c r="L283" s="105">
        <v>1190.5146131506197</v>
      </c>
      <c r="M283" s="105">
        <v>47.934423764219972</v>
      </c>
      <c r="N283" s="106">
        <v>2551.6603778550425</v>
      </c>
      <c r="O283" s="105">
        <v>227.1600151734379</v>
      </c>
      <c r="P283" s="105">
        <v>19.664782874551079</v>
      </c>
      <c r="Q283" s="105">
        <v>2.4395517512144718</v>
      </c>
      <c r="R283" s="105">
        <v>47.465124206577983</v>
      </c>
      <c r="S283" s="105">
        <v>0.28186409544405727</v>
      </c>
      <c r="T283" s="107">
        <v>0.95697088460134416</v>
      </c>
      <c r="U283" s="107">
        <v>0.43456595957554012</v>
      </c>
      <c r="V283" s="107">
        <v>5.0493751081844396</v>
      </c>
      <c r="W283" s="107">
        <v>18.473099521082091</v>
      </c>
      <c r="X283" s="107">
        <v>1.0235796926099574</v>
      </c>
    </row>
    <row r="284" spans="1:24" x14ac:dyDescent="0.25">
      <c r="A284" s="9" t="s">
        <v>340</v>
      </c>
      <c r="C284" s="19">
        <v>33</v>
      </c>
      <c r="D284" s="19" t="s">
        <v>37</v>
      </c>
      <c r="E284" s="9" t="s">
        <v>211</v>
      </c>
      <c r="H284" s="19">
        <v>0.96199999999999997</v>
      </c>
      <c r="I284" s="105">
        <v>17309.596796000002</v>
      </c>
      <c r="J284" s="105">
        <v>1.9576562764080527</v>
      </c>
      <c r="K284" s="19">
        <v>1.024</v>
      </c>
      <c r="L284" s="105">
        <v>575.71732861631369</v>
      </c>
      <c r="M284" s="105">
        <v>27.127208626962577</v>
      </c>
      <c r="N284" s="106">
        <v>621.42034129408285</v>
      </c>
      <c r="O284" s="105">
        <v>253.23258128983593</v>
      </c>
      <c r="P284" s="105">
        <v>10.965517033088382</v>
      </c>
      <c r="Q284" s="105">
        <v>4.6653478199808918</v>
      </c>
      <c r="R284" s="105">
        <v>8.0522724182665222</v>
      </c>
      <c r="S284" s="105">
        <v>2.973165320322785</v>
      </c>
      <c r="T284" s="107">
        <v>0.56379474860995216</v>
      </c>
      <c r="U284" s="107">
        <v>5.9575360704840499E-2</v>
      </c>
      <c r="V284" s="107">
        <v>10.877754026944658</v>
      </c>
      <c r="W284" s="107">
        <v>59.199630259210288</v>
      </c>
      <c r="X284" s="107">
        <v>2.5213630576653276</v>
      </c>
    </row>
    <row r="285" spans="1:24" x14ac:dyDescent="0.25">
      <c r="A285" s="9" t="s">
        <v>337</v>
      </c>
      <c r="C285" s="19">
        <v>22</v>
      </c>
      <c r="D285" s="19" t="s">
        <v>44</v>
      </c>
      <c r="E285" s="9" t="s">
        <v>211</v>
      </c>
      <c r="H285" s="19">
        <v>0.53300000000000003</v>
      </c>
      <c r="I285" s="105">
        <v>18018.920984</v>
      </c>
      <c r="J285" s="105">
        <v>2.0378784193621353</v>
      </c>
      <c r="K285" s="19">
        <v>1.016</v>
      </c>
      <c r="L285" s="105">
        <v>223.52178126204763</v>
      </c>
      <c r="M285" s="105">
        <v>27.238736106153176</v>
      </c>
      <c r="N285" s="106">
        <v>604.3576908738869</v>
      </c>
      <c r="O285" s="105">
        <v>33.076910954692508</v>
      </c>
      <c r="P285" s="105">
        <v>9.4379951208940618</v>
      </c>
      <c r="Q285" s="105">
        <v>9.5310873878472933</v>
      </c>
      <c r="R285" s="105">
        <v>3.1160197543710435</v>
      </c>
      <c r="S285" s="105">
        <v>6.5297991378604883E-2</v>
      </c>
      <c r="T285" s="107">
        <v>3.5606261377296139E-2</v>
      </c>
      <c r="U285" s="107">
        <v>0.1042003530599209</v>
      </c>
      <c r="V285" s="107">
        <v>2.7188990587982786</v>
      </c>
      <c r="W285" s="107">
        <v>2.8443379604154888</v>
      </c>
      <c r="X285" s="107">
        <v>0.98900242917211545</v>
      </c>
    </row>
    <row r="286" spans="1:24" x14ac:dyDescent="0.25">
      <c r="A286" s="9" t="s">
        <v>324</v>
      </c>
      <c r="C286" s="19">
        <v>50</v>
      </c>
      <c r="D286" s="19" t="s">
        <v>37</v>
      </c>
      <c r="E286" s="9" t="s">
        <v>211</v>
      </c>
      <c r="H286" s="19">
        <v>0.72399999999999998</v>
      </c>
      <c r="I286" s="105">
        <v>10577.019224</v>
      </c>
      <c r="J286" s="105">
        <v>1.196224748247003</v>
      </c>
      <c r="K286" s="19">
        <v>1.0209999999999999</v>
      </c>
      <c r="L286" s="105">
        <v>306.75871453990959</v>
      </c>
      <c r="M286" s="105">
        <v>33.774236385684972</v>
      </c>
      <c r="N286" s="106">
        <v>770.40603853524487</v>
      </c>
      <c r="O286" s="105">
        <v>87.186422806826712</v>
      </c>
      <c r="P286" s="105">
        <v>5.3658990156562814</v>
      </c>
      <c r="Q286" s="105">
        <v>2.5544970352584917</v>
      </c>
      <c r="R286" s="105">
        <v>17.588565926848784</v>
      </c>
      <c r="S286" s="105">
        <v>0.50979606109688924</v>
      </c>
      <c r="T286" s="107">
        <v>0.15699167199157132</v>
      </c>
      <c r="U286" s="107">
        <v>2.8285206997714158E-2</v>
      </c>
      <c r="V286" s="107">
        <v>1.2850538915082343</v>
      </c>
      <c r="W286" s="107">
        <v>9.3398299300477898</v>
      </c>
      <c r="X286" s="107">
        <v>0.81808656717710748</v>
      </c>
    </row>
    <row r="287" spans="1:24" x14ac:dyDescent="0.25">
      <c r="A287" s="9" t="s">
        <v>323</v>
      </c>
      <c r="C287" s="19" t="s">
        <v>471</v>
      </c>
      <c r="D287" s="19" t="s">
        <v>37</v>
      </c>
      <c r="E287" s="9" t="s">
        <v>211</v>
      </c>
      <c r="H287" s="19">
        <v>0.73699999999999999</v>
      </c>
      <c r="I287" s="105">
        <v>14917.121888000001</v>
      </c>
      <c r="J287" s="105">
        <v>1.6870755358516174</v>
      </c>
      <c r="K287" s="19">
        <v>1.0189999999999999</v>
      </c>
      <c r="L287" s="105">
        <v>345.6041885411957</v>
      </c>
      <c r="M287" s="105">
        <v>33.88154217240978</v>
      </c>
      <c r="N287" s="106">
        <v>944.50447781542084</v>
      </c>
      <c r="O287" s="105">
        <v>60.774493265809909</v>
      </c>
      <c r="P287" s="105">
        <v>10.120420914225202</v>
      </c>
      <c r="Q287" s="105">
        <v>9.8012409944311116</v>
      </c>
      <c r="R287" s="105">
        <v>6.7598268150352228</v>
      </c>
      <c r="S287" s="105">
        <v>0.32252907141478326</v>
      </c>
      <c r="T287" s="107">
        <v>1.2391907569448178E-2</v>
      </c>
      <c r="U287" s="107">
        <v>3.2349085987572121E-2</v>
      </c>
      <c r="V287" s="107">
        <v>1.1314143031446287</v>
      </c>
      <c r="W287" s="107">
        <v>5.5631369638072687</v>
      </c>
      <c r="X287" s="107">
        <v>0.55880534673556959</v>
      </c>
    </row>
    <row r="288" spans="1:24" x14ac:dyDescent="0.25">
      <c r="A288" s="9" t="s">
        <v>322</v>
      </c>
      <c r="C288" s="19">
        <v>52</v>
      </c>
      <c r="D288" s="19" t="s">
        <v>37</v>
      </c>
      <c r="E288" s="9" t="s">
        <v>211</v>
      </c>
      <c r="H288" s="19">
        <v>0.50900000000000001</v>
      </c>
      <c r="I288" s="105">
        <v>8605.3319960000008</v>
      </c>
      <c r="J288" s="105">
        <v>0.97323365709115595</v>
      </c>
      <c r="K288" s="19">
        <v>1.014</v>
      </c>
      <c r="L288" s="105">
        <v>482.5932798472636</v>
      </c>
      <c r="M288" s="105">
        <v>18.714947969099857</v>
      </c>
      <c r="N288" s="106">
        <v>510.19907728362881</v>
      </c>
      <c r="O288" s="105">
        <v>131.84883895275411</v>
      </c>
      <c r="P288" s="105">
        <v>6.1386811377418411</v>
      </c>
      <c r="Q288" s="105">
        <v>0.71525966376252403</v>
      </c>
      <c r="R288" s="105">
        <v>8.451550955763123</v>
      </c>
      <c r="S288" s="105">
        <v>0.11165158790615129</v>
      </c>
      <c r="T288" s="107">
        <v>2.3510689027587739E-2</v>
      </c>
      <c r="U288" s="107">
        <v>4.7462340327310497E-2</v>
      </c>
      <c r="V288" s="107">
        <v>0.88568180131953667</v>
      </c>
      <c r="W288" s="107">
        <v>7.6270959076088491</v>
      </c>
      <c r="X288" s="107">
        <v>0.49966618308303151</v>
      </c>
    </row>
    <row r="289" spans="1:24" x14ac:dyDescent="0.25">
      <c r="A289" s="9" t="s">
        <v>321</v>
      </c>
      <c r="C289" s="19">
        <v>60</v>
      </c>
      <c r="D289" s="19" t="s">
        <v>44</v>
      </c>
      <c r="E289" s="9" t="s">
        <v>211</v>
      </c>
      <c r="H289" s="19">
        <v>0.74</v>
      </c>
      <c r="I289" s="105">
        <v>20026.672112</v>
      </c>
      <c r="J289" s="105">
        <v>2.2649482144311239</v>
      </c>
      <c r="K289" s="19">
        <v>1.0229999999999999</v>
      </c>
      <c r="L289" s="105">
        <v>488.04410561705163</v>
      </c>
      <c r="M289" s="105">
        <v>47.186049746568173</v>
      </c>
      <c r="N289" s="106">
        <v>2515.563331167943</v>
      </c>
      <c r="O289" s="105">
        <v>65.873494562137907</v>
      </c>
      <c r="P289" s="105">
        <v>29.817584918800641</v>
      </c>
      <c r="Q289" s="105">
        <v>16.21835740124623</v>
      </c>
      <c r="R289" s="105">
        <v>18.963800389002742</v>
      </c>
      <c r="S289" s="105">
        <v>0.11404935653469507</v>
      </c>
      <c r="T289" s="107">
        <v>8.2535146319285754E-2</v>
      </c>
      <c r="U289" s="107">
        <v>0.11617182195783571</v>
      </c>
      <c r="V289" s="107">
        <v>2.4247379842798384</v>
      </c>
      <c r="W289" s="107">
        <v>192.02395573460808</v>
      </c>
      <c r="X289" s="107">
        <v>0.20700994219701951</v>
      </c>
    </row>
    <row r="290" spans="1:24" x14ac:dyDescent="0.25">
      <c r="A290" s="9" t="s">
        <v>320</v>
      </c>
      <c r="C290" s="19">
        <v>28</v>
      </c>
      <c r="D290" s="19" t="s">
        <v>37</v>
      </c>
      <c r="E290" s="9" t="s">
        <v>211</v>
      </c>
      <c r="H290" s="19">
        <v>0.91300000000000003</v>
      </c>
      <c r="I290" s="105">
        <v>19094.932784000001</v>
      </c>
      <c r="J290" s="105">
        <v>2.1595716788057002</v>
      </c>
      <c r="K290" s="19">
        <v>1.0269999999999999</v>
      </c>
      <c r="L290" s="105">
        <v>390.12348780161369</v>
      </c>
      <c r="M290" s="105">
        <v>34.401806312008574</v>
      </c>
      <c r="N290" s="106">
        <v>787.10221921506081</v>
      </c>
      <c r="O290" s="105">
        <v>97.896202391941699</v>
      </c>
      <c r="P290" s="105">
        <v>12.493618472196818</v>
      </c>
      <c r="Q290" s="105">
        <v>36.155058247476994</v>
      </c>
      <c r="R290" s="105">
        <v>18.606714708109465</v>
      </c>
      <c r="S290" s="105">
        <v>0.22953489791950527</v>
      </c>
      <c r="T290" s="107">
        <v>0.11901937205336235</v>
      </c>
      <c r="U290" s="107">
        <v>0.37768661730725012</v>
      </c>
      <c r="V290" s="107">
        <v>2.7280198756835383</v>
      </c>
      <c r="W290" s="107">
        <v>18.278480279904951</v>
      </c>
      <c r="X290" s="107">
        <v>1.7733185619859557</v>
      </c>
    </row>
    <row r="291" spans="1:24" x14ac:dyDescent="0.25">
      <c r="A291" s="9" t="s">
        <v>319</v>
      </c>
      <c r="C291" s="19">
        <v>28</v>
      </c>
      <c r="D291" s="19" t="s">
        <v>44</v>
      </c>
      <c r="E291" s="9" t="s">
        <v>211</v>
      </c>
      <c r="H291" s="19">
        <v>0.77</v>
      </c>
      <c r="I291" s="105" t="s">
        <v>13</v>
      </c>
      <c r="J291" s="105" t="s">
        <v>13</v>
      </c>
      <c r="K291" s="19">
        <v>1.0209999999999999</v>
      </c>
      <c r="L291" s="105">
        <v>527.0853226627396</v>
      </c>
      <c r="M291" s="105">
        <v>47.233925477983774</v>
      </c>
      <c r="N291" s="106">
        <v>1267.1974862521308</v>
      </c>
      <c r="O291" s="105">
        <v>288.07752867332192</v>
      </c>
      <c r="P291" s="105">
        <v>13.089857735739381</v>
      </c>
      <c r="Q291" s="105">
        <v>3.8619668716030322</v>
      </c>
      <c r="R291" s="105">
        <v>20.041350364657383</v>
      </c>
      <c r="S291" s="105">
        <v>0.22454623430676529</v>
      </c>
      <c r="T291" s="107">
        <v>5.109726705087074E-2</v>
      </c>
      <c r="U291" s="107">
        <v>0.1633313008296183</v>
      </c>
      <c r="V291" s="107">
        <v>1.4364897599324906</v>
      </c>
      <c r="W291" s="107">
        <v>3.3109547683008689</v>
      </c>
      <c r="X291" s="107">
        <v>1.5112879181100376</v>
      </c>
    </row>
    <row r="292" spans="1:24" x14ac:dyDescent="0.25">
      <c r="A292" s="9" t="s">
        <v>318</v>
      </c>
      <c r="C292" s="19">
        <v>20</v>
      </c>
      <c r="D292" s="19" t="s">
        <v>44</v>
      </c>
      <c r="E292" s="9" t="s">
        <v>211</v>
      </c>
      <c r="H292" s="19" t="s">
        <v>13</v>
      </c>
      <c r="I292" s="105" t="s">
        <v>13</v>
      </c>
      <c r="J292" s="105" t="s">
        <v>13</v>
      </c>
      <c r="K292" s="19">
        <v>1.018</v>
      </c>
      <c r="L292" s="105">
        <v>260.37957627412959</v>
      </c>
      <c r="M292" s="105">
        <v>16.523808229611998</v>
      </c>
      <c r="N292" s="106">
        <v>534.20347863294285</v>
      </c>
      <c r="O292" s="105">
        <v>58.619482446030119</v>
      </c>
      <c r="P292" s="105">
        <v>6.1928971294221213</v>
      </c>
      <c r="Q292" s="105">
        <v>14.318330230834331</v>
      </c>
      <c r="R292" s="105">
        <v>14.307565437566083</v>
      </c>
      <c r="S292" s="105">
        <v>0.21137331738917728</v>
      </c>
      <c r="T292" s="107">
        <v>1.7683943078836736E-2</v>
      </c>
      <c r="U292" s="107">
        <v>3.9664372095873299E-2</v>
      </c>
      <c r="V292" s="107">
        <v>6.1843764908709584</v>
      </c>
      <c r="W292" s="107">
        <v>0.5932907791006633</v>
      </c>
      <c r="X292" s="107">
        <v>0.62740586078642147</v>
      </c>
    </row>
    <row r="293" spans="1:24" x14ac:dyDescent="0.25">
      <c r="A293" s="9" t="s">
        <v>317</v>
      </c>
      <c r="C293" s="19">
        <v>20</v>
      </c>
      <c r="D293" s="19" t="s">
        <v>37</v>
      </c>
      <c r="E293" s="9" t="s">
        <v>211</v>
      </c>
      <c r="H293" s="19">
        <v>0.73199999999999998</v>
      </c>
      <c r="I293" s="105">
        <v>10228.36778</v>
      </c>
      <c r="J293" s="105">
        <v>1.1567934607554853</v>
      </c>
      <c r="K293" s="19">
        <v>1.016</v>
      </c>
      <c r="L293" s="105">
        <v>477.00747305735365</v>
      </c>
      <c r="M293" s="105">
        <v>17.427479920518557</v>
      </c>
      <c r="N293" s="106">
        <v>568.99408489874088</v>
      </c>
      <c r="O293" s="105">
        <v>109.04604480329689</v>
      </c>
      <c r="P293" s="105">
        <v>20.978958015861238</v>
      </c>
      <c r="Q293" s="105">
        <v>11.465998858647291</v>
      </c>
      <c r="R293" s="105">
        <v>42.267840706849782</v>
      </c>
      <c r="S293" s="105">
        <v>0.53440585331151524</v>
      </c>
      <c r="T293" s="107">
        <v>0.18977145560788392</v>
      </c>
      <c r="U293" s="107">
        <v>0.1155712260375763</v>
      </c>
      <c r="V293" s="107">
        <v>3.7183042911895385</v>
      </c>
      <c r="W293" s="107">
        <v>70.496374963665289</v>
      </c>
      <c r="X293" s="107">
        <v>0.93328431122343747</v>
      </c>
    </row>
    <row r="294" spans="1:24" x14ac:dyDescent="0.25">
      <c r="A294" s="9" t="s">
        <v>316</v>
      </c>
      <c r="C294" s="19">
        <v>44</v>
      </c>
      <c r="D294" s="19" t="s">
        <v>37</v>
      </c>
      <c r="E294" s="9" t="s">
        <v>211</v>
      </c>
      <c r="H294" s="19">
        <v>0.192</v>
      </c>
      <c r="I294" s="105">
        <v>3201.238832</v>
      </c>
      <c r="J294" s="105">
        <v>0.36204917801402398</v>
      </c>
      <c r="K294" s="19">
        <v>1.0049999999999999</v>
      </c>
      <c r="L294" s="105">
        <v>91.517257405025418</v>
      </c>
      <c r="M294" s="105">
        <v>5.4247821721103575</v>
      </c>
      <c r="N294" s="106">
        <v>217.67293041199682</v>
      </c>
      <c r="O294" s="105">
        <v>15.520101622511067</v>
      </c>
      <c r="P294" s="105">
        <v>3.1114161219627414</v>
      </c>
      <c r="Q294" s="105">
        <v>4.9638155402042718</v>
      </c>
      <c r="R294" s="105">
        <v>3.7109513425349032</v>
      </c>
      <c r="S294" s="105">
        <v>0.23148166587286129</v>
      </c>
      <c r="T294" s="107">
        <v>2.1281973470743738E-2</v>
      </c>
      <c r="U294" s="107">
        <v>2.0452125819896205E-2</v>
      </c>
      <c r="V294" s="107">
        <v>0.56531043796398461</v>
      </c>
      <c r="W294" s="107">
        <v>1.4862384007710614</v>
      </c>
      <c r="X294" s="107">
        <v>0.2086732594037275</v>
      </c>
    </row>
    <row r="295" spans="1:24" x14ac:dyDescent="0.25">
      <c r="A295" s="9" t="s">
        <v>315</v>
      </c>
      <c r="C295" s="19">
        <v>55</v>
      </c>
      <c r="D295" s="19" t="s">
        <v>37</v>
      </c>
      <c r="E295" s="9" t="s">
        <v>211</v>
      </c>
      <c r="H295" s="19">
        <v>0.60599999999999998</v>
      </c>
      <c r="I295" s="105">
        <v>8809.7194039999995</v>
      </c>
      <c r="J295" s="105">
        <v>0.99634917484731955</v>
      </c>
      <c r="K295" s="19">
        <v>1.016</v>
      </c>
      <c r="L295" s="105">
        <v>765.16593879598361</v>
      </c>
      <c r="M295" s="105">
        <v>102.79933617705119</v>
      </c>
      <c r="N295" s="106">
        <v>584.1366444229908</v>
      </c>
      <c r="O295" s="105">
        <v>143.99397094321972</v>
      </c>
      <c r="P295" s="105">
        <v>11.365157952881638</v>
      </c>
      <c r="Q295" s="105">
        <v>5.3698134826375323</v>
      </c>
      <c r="R295" s="105">
        <v>7.140803925903243</v>
      </c>
      <c r="S295" s="105">
        <v>0.55969063239374128</v>
      </c>
      <c r="T295" s="107">
        <v>5.5276174951091939E-2</v>
      </c>
      <c r="U295" s="107">
        <v>4.053578999590364E-2</v>
      </c>
      <c r="V295" s="107">
        <v>5.2126885039568194</v>
      </c>
      <c r="W295" s="107">
        <v>31.025740228189292</v>
      </c>
      <c r="X295" s="107">
        <v>0.43792718626707555</v>
      </c>
    </row>
    <row r="296" spans="1:24" x14ac:dyDescent="0.25">
      <c r="A296" s="9" t="s">
        <v>314</v>
      </c>
      <c r="C296" s="19">
        <v>43</v>
      </c>
      <c r="D296" s="19" t="s">
        <v>37</v>
      </c>
      <c r="E296" s="9" t="s">
        <v>211</v>
      </c>
      <c r="H296" s="19">
        <v>0.86</v>
      </c>
      <c r="I296" s="105">
        <v>20922.339103999999</v>
      </c>
      <c r="J296" s="105">
        <v>2.3662450920606197</v>
      </c>
      <c r="K296" s="19">
        <v>1.0249999999999999</v>
      </c>
      <c r="L296" s="105">
        <v>237.93280347491762</v>
      </c>
      <c r="M296" s="105">
        <v>55.574659997927974</v>
      </c>
      <c r="N296" s="106">
        <v>940.41149433453882</v>
      </c>
      <c r="O296" s="105">
        <v>96.542587746626708</v>
      </c>
      <c r="P296" s="105">
        <v>16.27267638110148</v>
      </c>
      <c r="Q296" s="105">
        <v>49.719726111212388</v>
      </c>
      <c r="R296" s="105">
        <v>5.9289445531463825</v>
      </c>
      <c r="S296" s="105">
        <v>0.43491373277398526</v>
      </c>
      <c r="T296" s="107">
        <v>1.0123791950755459E-2</v>
      </c>
      <c r="U296" s="107">
        <v>3.0922912669901739E-2</v>
      </c>
      <c r="V296" s="107">
        <v>10.572827574139819</v>
      </c>
      <c r="W296" s="107">
        <v>45.902783433674088</v>
      </c>
      <c r="X296" s="107">
        <v>0.56418693311919754</v>
      </c>
    </row>
    <row r="297" spans="1:24" x14ac:dyDescent="0.25">
      <c r="A297" s="9" t="s">
        <v>313</v>
      </c>
      <c r="C297" s="19">
        <v>68</v>
      </c>
      <c r="D297" s="19" t="s">
        <v>37</v>
      </c>
      <c r="E297" s="9" t="s">
        <v>211</v>
      </c>
      <c r="H297" s="19">
        <v>0.75700000000000001</v>
      </c>
      <c r="I297" s="105" t="s">
        <v>13</v>
      </c>
      <c r="J297" s="105" t="s">
        <v>13</v>
      </c>
      <c r="K297" s="19">
        <v>1.0209999999999999</v>
      </c>
      <c r="L297" s="105">
        <v>220.52609079857561</v>
      </c>
      <c r="M297" s="105">
        <v>21.666248309513776</v>
      </c>
      <c r="N297" s="106">
        <v>1096.9441341608767</v>
      </c>
      <c r="O297" s="105">
        <v>22.52120754391251</v>
      </c>
      <c r="P297" s="105">
        <v>21.794008452975042</v>
      </c>
      <c r="Q297" s="105">
        <v>32.874726016481191</v>
      </c>
      <c r="R297" s="105">
        <v>6.3250718448043628</v>
      </c>
      <c r="S297" s="105">
        <v>0.12371249899083508</v>
      </c>
      <c r="T297" s="107">
        <v>0.53024922136981212</v>
      </c>
      <c r="U297" s="107">
        <v>0.24307597530027208</v>
      </c>
      <c r="V297" s="107">
        <v>7.7718603080145989</v>
      </c>
      <c r="W297" s="107">
        <v>93.910297978927687</v>
      </c>
      <c r="X297" s="107">
        <v>0.75894803909810749</v>
      </c>
    </row>
    <row r="298" spans="1:24" x14ac:dyDescent="0.25">
      <c r="A298" s="9" t="s">
        <v>312</v>
      </c>
      <c r="C298" s="19">
        <v>47</v>
      </c>
      <c r="D298" s="19" t="s">
        <v>37</v>
      </c>
      <c r="E298" s="9" t="s">
        <v>211</v>
      </c>
      <c r="H298" s="19">
        <v>0.46700000000000003</v>
      </c>
      <c r="I298" s="105">
        <v>8232.6379519999991</v>
      </c>
      <c r="J298" s="105">
        <v>0.93108323365754342</v>
      </c>
      <c r="K298" s="19">
        <v>1.016</v>
      </c>
      <c r="L298" s="105">
        <v>3145.9249430066811</v>
      </c>
      <c r="M298" s="105">
        <v>17.483428287001438</v>
      </c>
      <c r="N298" s="106">
        <v>452.42874232356684</v>
      </c>
      <c r="O298" s="105">
        <v>98.080024294470704</v>
      </c>
      <c r="P298" s="105">
        <v>13.03102293283832</v>
      </c>
      <c r="Q298" s="105">
        <v>29.855215297208989</v>
      </c>
      <c r="R298" s="105">
        <v>4.3298071840585433</v>
      </c>
      <c r="S298" s="105">
        <v>0.39126903150655323</v>
      </c>
      <c r="T298" s="107">
        <v>7.6674724248752532E-2</v>
      </c>
      <c r="U298" s="107">
        <v>0.1018976248915977</v>
      </c>
      <c r="V298" s="107">
        <v>4.6383199270244386</v>
      </c>
      <c r="W298" s="107">
        <v>22.075000165381489</v>
      </c>
      <c r="X298" s="107">
        <v>1.6116251464099596</v>
      </c>
    </row>
    <row r="299" spans="1:24" x14ac:dyDescent="0.25">
      <c r="A299" s="9" t="s">
        <v>311</v>
      </c>
      <c r="C299" s="19">
        <v>25</v>
      </c>
      <c r="D299" s="19" t="s">
        <v>37</v>
      </c>
      <c r="E299" s="9" t="s">
        <v>211</v>
      </c>
      <c r="H299" s="19">
        <v>0.85399999999999998</v>
      </c>
      <c r="I299" s="105">
        <v>20056.729579999999</v>
      </c>
      <c r="J299" s="105">
        <v>2.2683476114001357</v>
      </c>
      <c r="K299" s="19">
        <v>1.026</v>
      </c>
      <c r="L299" s="105">
        <v>524.96522302618962</v>
      </c>
      <c r="M299" s="105">
        <v>39.352666631038971</v>
      </c>
      <c r="N299" s="106">
        <v>359.98803121125684</v>
      </c>
      <c r="O299" s="105">
        <v>150.4684678165157</v>
      </c>
      <c r="P299" s="105">
        <v>15.553623635123499</v>
      </c>
      <c r="Q299" s="105">
        <v>45.129171230293395</v>
      </c>
      <c r="R299" s="105">
        <v>9.660359233562982</v>
      </c>
      <c r="S299" s="105">
        <v>0.17148936987248309</v>
      </c>
      <c r="T299" s="107">
        <v>8.5278727062432155E-2</v>
      </c>
      <c r="U299" s="107">
        <v>7.1879805498397509E-2</v>
      </c>
      <c r="V299" s="107">
        <v>5.6306328174844191</v>
      </c>
      <c r="W299" s="107">
        <v>19.208692619586429</v>
      </c>
      <c r="X299" s="107">
        <v>1.3506905781444316</v>
      </c>
    </row>
    <row r="300" spans="1:24" x14ac:dyDescent="0.25">
      <c r="A300" s="9" t="s">
        <v>310</v>
      </c>
      <c r="C300" s="19">
        <v>72</v>
      </c>
      <c r="D300" s="19" t="s">
        <v>37</v>
      </c>
      <c r="E300" s="9" t="s">
        <v>211</v>
      </c>
      <c r="H300" s="19">
        <v>0.64</v>
      </c>
      <c r="I300" s="105">
        <v>11586.901220000002</v>
      </c>
      <c r="J300" s="105">
        <v>1.3104389527256279</v>
      </c>
      <c r="K300" s="19">
        <v>1.016</v>
      </c>
      <c r="L300" s="105">
        <v>403.20584683254566</v>
      </c>
      <c r="M300" s="105">
        <v>15.437022205990438</v>
      </c>
      <c r="N300" s="106">
        <v>549.0929702815788</v>
      </c>
      <c r="O300" s="105">
        <v>32.246102590392908</v>
      </c>
      <c r="P300" s="105">
        <v>9.3019815217591013</v>
      </c>
      <c r="Q300" s="105">
        <v>5.679910986607732</v>
      </c>
      <c r="R300" s="105">
        <v>6.9584072578964431</v>
      </c>
      <c r="S300" s="105">
        <v>9.9737908438524869E-2</v>
      </c>
      <c r="T300" s="107">
        <v>9.3286125374730133E-2</v>
      </c>
      <c r="U300" s="107">
        <v>2.5412845573337482E-2</v>
      </c>
      <c r="V300" s="107">
        <v>4.4882310002710781</v>
      </c>
      <c r="W300" s="107">
        <v>22.76939384358969</v>
      </c>
      <c r="X300" s="107">
        <v>0.3706356502782735</v>
      </c>
    </row>
    <row r="301" spans="1:24" x14ac:dyDescent="0.25">
      <c r="A301" s="9" t="s">
        <v>309</v>
      </c>
      <c r="C301" s="19">
        <v>40</v>
      </c>
      <c r="D301" s="19" t="s">
        <v>37</v>
      </c>
      <c r="E301" s="9" t="s">
        <v>211</v>
      </c>
      <c r="H301" s="19">
        <v>0.81499999999999995</v>
      </c>
      <c r="I301" s="105">
        <v>10595.046956</v>
      </c>
      <c r="J301" s="105">
        <v>1.1982636231621806</v>
      </c>
      <c r="K301" s="19">
        <v>1.0189999999999999</v>
      </c>
      <c r="L301" s="105">
        <v>222.99357007629962</v>
      </c>
      <c r="M301" s="105">
        <v>33.718480062643778</v>
      </c>
      <c r="N301" s="106">
        <v>225.64800204722684</v>
      </c>
      <c r="O301" s="105">
        <v>23.29451679882531</v>
      </c>
      <c r="P301" s="105">
        <v>4.9757426794603612</v>
      </c>
      <c r="Q301" s="105">
        <v>8.3162921886833114</v>
      </c>
      <c r="R301" s="105">
        <v>4.6422657574373831</v>
      </c>
      <c r="S301" s="105">
        <v>5.3470490435290681E-2</v>
      </c>
      <c r="T301" s="107">
        <v>1.227631415967274E-2</v>
      </c>
      <c r="U301" s="107">
        <v>2.1055520698198757E-2</v>
      </c>
      <c r="V301" s="107">
        <v>5.9441385481639983</v>
      </c>
      <c r="W301" s="107">
        <v>2.925861325906189</v>
      </c>
      <c r="X301" s="107">
        <v>0.1301538290959211</v>
      </c>
    </row>
    <row r="302" spans="1:24" x14ac:dyDescent="0.25">
      <c r="A302" s="9" t="s">
        <v>241</v>
      </c>
      <c r="C302" s="19">
        <v>46</v>
      </c>
      <c r="D302" s="19" t="s">
        <v>164</v>
      </c>
      <c r="E302" s="9" t="s">
        <v>211</v>
      </c>
      <c r="H302" s="19">
        <v>0.48299999999999998</v>
      </c>
      <c r="I302" s="105">
        <v>11956.920115999999</v>
      </c>
      <c r="J302" s="105">
        <v>1.352286826057453</v>
      </c>
      <c r="K302" s="19">
        <v>1.014</v>
      </c>
      <c r="L302" s="105">
        <v>478.44638276782581</v>
      </c>
      <c r="M302" s="105">
        <v>24.508833173373212</v>
      </c>
      <c r="N302" s="106">
        <v>413.69341943573784</v>
      </c>
      <c r="O302" s="105">
        <v>23.760839961292874</v>
      </c>
      <c r="P302" s="105">
        <v>6.7671022252122395</v>
      </c>
      <c r="Q302" s="105">
        <v>1.3323387760189285</v>
      </c>
      <c r="R302" s="105">
        <v>2.4824466477550438</v>
      </c>
      <c r="S302" s="105">
        <v>4.6530465945323715E-2</v>
      </c>
      <c r="T302" s="107">
        <v>5.9007469991477629E-2</v>
      </c>
      <c r="U302" s="107">
        <v>0.18605423001862553</v>
      </c>
      <c r="V302" s="107">
        <v>1.1279403974255331</v>
      </c>
      <c r="W302" s="107">
        <v>1.6190547596426925</v>
      </c>
      <c r="X302" s="107">
        <v>7.6332300151988511E-2</v>
      </c>
    </row>
    <row r="303" spans="1:24" x14ac:dyDescent="0.25">
      <c r="A303" s="9" t="s">
        <v>240</v>
      </c>
      <c r="C303" s="19">
        <v>64</v>
      </c>
      <c r="D303" s="19" t="s">
        <v>44</v>
      </c>
      <c r="E303" s="9" t="s">
        <v>211</v>
      </c>
      <c r="H303" s="19">
        <v>0.66700000000000004</v>
      </c>
      <c r="I303" s="105">
        <v>7699.488096000001</v>
      </c>
      <c r="J303" s="105">
        <v>0.87078580592626109</v>
      </c>
      <c r="K303" s="19">
        <v>1.0229999999999999</v>
      </c>
      <c r="L303" s="105">
        <v>241.79962334121183</v>
      </c>
      <c r="M303" s="105">
        <v>55.817664385018013</v>
      </c>
      <c r="N303" s="106">
        <v>832.12010990754698</v>
      </c>
      <c r="O303" s="105">
        <v>92.862573208397791</v>
      </c>
      <c r="P303" s="105">
        <v>11.82296461195941</v>
      </c>
      <c r="Q303" s="105">
        <v>6.6513330198385487</v>
      </c>
      <c r="R303" s="105">
        <v>8.0570779239836838</v>
      </c>
      <c r="S303" s="105">
        <v>0.21742326902807152</v>
      </c>
      <c r="T303" s="107">
        <v>0.16421617825980694</v>
      </c>
      <c r="U303" s="107">
        <v>0.35075229077883052</v>
      </c>
      <c r="V303" s="107">
        <v>2.1377642531648031</v>
      </c>
      <c r="W303" s="107">
        <v>5.3517193062077828</v>
      </c>
      <c r="X303" s="107">
        <v>1.1549417565712043</v>
      </c>
    </row>
    <row r="304" spans="1:24" x14ac:dyDescent="0.25">
      <c r="A304" s="9" t="s">
        <v>239</v>
      </c>
      <c r="C304" s="19">
        <v>58</v>
      </c>
      <c r="D304" s="19" t="s">
        <v>164</v>
      </c>
      <c r="E304" s="9" t="s">
        <v>211</v>
      </c>
      <c r="H304" s="19">
        <v>0.88100000000000001</v>
      </c>
      <c r="I304" s="105">
        <v>2382.0691060000004</v>
      </c>
      <c r="J304" s="105">
        <v>0.26940387989142733</v>
      </c>
      <c r="K304" s="19">
        <v>1.0269999999999999</v>
      </c>
      <c r="L304" s="105">
        <v>595.76102853150587</v>
      </c>
      <c r="M304" s="105">
        <v>34.797938058867913</v>
      </c>
      <c r="N304" s="106">
        <v>693.21353482995687</v>
      </c>
      <c r="O304" s="105">
        <v>39.332000406350573</v>
      </c>
      <c r="P304" s="105">
        <v>12.519050482143211</v>
      </c>
      <c r="Q304" s="105">
        <v>7.1636606296374783</v>
      </c>
      <c r="R304" s="105">
        <v>4.0952116179122537</v>
      </c>
      <c r="S304" s="105">
        <v>0.21204360943252254</v>
      </c>
      <c r="T304" s="107">
        <v>6.8351395870482029E-2</v>
      </c>
      <c r="U304" s="107">
        <v>0.21697541908401052</v>
      </c>
      <c r="V304" s="107">
        <v>2.1054772907985231</v>
      </c>
      <c r="W304" s="107">
        <v>116.87800270717112</v>
      </c>
      <c r="X304" s="107">
        <v>0.76253562444750655</v>
      </c>
    </row>
    <row r="305" spans="1:24" x14ac:dyDescent="0.25">
      <c r="A305" s="9" t="s">
        <v>238</v>
      </c>
      <c r="C305" s="19">
        <v>31</v>
      </c>
      <c r="D305" s="19" t="s">
        <v>164</v>
      </c>
      <c r="E305" s="9" t="s">
        <v>211</v>
      </c>
      <c r="H305" s="19">
        <v>0.54800000000000004</v>
      </c>
      <c r="I305" s="105">
        <v>22667.475844000001</v>
      </c>
      <c r="J305" s="105">
        <v>2.5636140968106762</v>
      </c>
      <c r="K305" s="19">
        <v>1.0289999999999999</v>
      </c>
      <c r="L305" s="105">
        <v>360.1303998708978</v>
      </c>
      <c r="M305" s="105">
        <v>36.571652263350209</v>
      </c>
      <c r="N305" s="106">
        <v>546.64874426673089</v>
      </c>
      <c r="O305" s="105">
        <v>14.176848302673674</v>
      </c>
      <c r="P305" s="105">
        <v>28.437749830128013</v>
      </c>
      <c r="Q305" s="105">
        <v>10.868812648734988</v>
      </c>
      <c r="R305" s="105">
        <v>8.0271854433852745</v>
      </c>
      <c r="S305" s="105">
        <v>0.15610865730307752</v>
      </c>
      <c r="T305" s="107">
        <v>4.8355624955659806</v>
      </c>
      <c r="U305" s="107">
        <v>0.90790804357874655</v>
      </c>
      <c r="V305" s="107">
        <v>2.4255454461101631</v>
      </c>
      <c r="W305" s="107">
        <v>0.59614145609131131</v>
      </c>
      <c r="X305" s="107">
        <v>0.78863232462557042</v>
      </c>
    </row>
    <row r="306" spans="1:24" x14ac:dyDescent="0.25">
      <c r="A306" s="9" t="s">
        <v>214</v>
      </c>
      <c r="C306" s="19">
        <v>31</v>
      </c>
      <c r="D306" s="19" t="s">
        <v>164</v>
      </c>
      <c r="E306" s="9" t="s">
        <v>211</v>
      </c>
      <c r="H306" s="19">
        <v>0.63300000000000001</v>
      </c>
      <c r="I306" s="105">
        <v>12248.123300000001</v>
      </c>
      <c r="J306" s="105">
        <v>1.385220911558471</v>
      </c>
      <c r="K306" s="19">
        <v>1.034</v>
      </c>
      <c r="L306" s="105">
        <v>266.31524969000179</v>
      </c>
      <c r="M306" s="105">
        <v>95.047789088284006</v>
      </c>
      <c r="N306" s="106">
        <v>245.30512602621485</v>
      </c>
      <c r="O306" s="105">
        <v>86.751093742245686</v>
      </c>
      <c r="P306" s="105">
        <v>7.176954229805709</v>
      </c>
      <c r="Q306" s="105">
        <v>11.992280256068588</v>
      </c>
      <c r="R306" s="105">
        <v>3.3554864666832636</v>
      </c>
      <c r="S306" s="105">
        <v>0.23315988291766754</v>
      </c>
      <c r="T306" s="107">
        <v>7.9962731539699297</v>
      </c>
      <c r="U306" s="107">
        <v>0.34539231577691953</v>
      </c>
      <c r="V306" s="107">
        <v>2.1823154975433332</v>
      </c>
      <c r="W306" s="107">
        <v>3.5210110133017025</v>
      </c>
      <c r="X306" s="107">
        <v>1.0897192412684544</v>
      </c>
    </row>
    <row r="307" spans="1:24" x14ac:dyDescent="0.25">
      <c r="A307" s="9" t="s">
        <v>213</v>
      </c>
      <c r="C307" s="19">
        <v>54</v>
      </c>
      <c r="D307" s="19" t="s">
        <v>164</v>
      </c>
      <c r="E307" s="9" t="s">
        <v>211</v>
      </c>
      <c r="H307" s="19">
        <v>0.58599999999999997</v>
      </c>
      <c r="I307" s="105">
        <v>7617.9452299999994</v>
      </c>
      <c r="J307" s="105">
        <v>0.86156358629269392</v>
      </c>
      <c r="K307" s="19">
        <v>1.018</v>
      </c>
      <c r="L307" s="105">
        <v>199.53574043327262</v>
      </c>
      <c r="M307" s="105">
        <v>16.385270004676112</v>
      </c>
      <c r="N307" s="106">
        <v>853.31994391837793</v>
      </c>
      <c r="O307" s="105">
        <v>28.191260041084576</v>
      </c>
      <c r="P307" s="105">
        <v>6.2850146682418897</v>
      </c>
      <c r="Q307" s="105">
        <v>7.779429287316308</v>
      </c>
      <c r="R307" s="105">
        <v>2.0558751993478634</v>
      </c>
      <c r="S307" s="105">
        <v>0.24972907083187654</v>
      </c>
      <c r="T307" s="107">
        <v>0.21306955043902495</v>
      </c>
      <c r="U307" s="107">
        <v>0.22772435561236454</v>
      </c>
      <c r="V307" s="107">
        <v>2.8266436475251333</v>
      </c>
      <c r="W307" s="107">
        <v>1.8447073197473323</v>
      </c>
      <c r="X307" s="107">
        <v>0.84409961648109044</v>
      </c>
    </row>
    <row r="308" spans="1:24" x14ac:dyDescent="0.25">
      <c r="A308" s="9" t="s">
        <v>212</v>
      </c>
      <c r="C308" s="19">
        <v>36</v>
      </c>
      <c r="D308" s="19" t="s">
        <v>164</v>
      </c>
      <c r="E308" s="9" t="s">
        <v>211</v>
      </c>
      <c r="H308" s="19">
        <v>0.60299999999999998</v>
      </c>
      <c r="I308" s="105">
        <v>17559.717172000001</v>
      </c>
      <c r="J308" s="105">
        <v>1.9859440366432934</v>
      </c>
      <c r="K308" s="19">
        <v>1.0169999999999999</v>
      </c>
      <c r="L308" s="105">
        <v>333.94472834575583</v>
      </c>
      <c r="M308" s="105">
        <v>34.143861956700512</v>
      </c>
      <c r="N308" s="106">
        <v>1348.4973528866337</v>
      </c>
      <c r="O308" s="105">
        <v>80.802598605791886</v>
      </c>
      <c r="P308" s="105">
        <v>11.734908455112109</v>
      </c>
      <c r="Q308" s="105">
        <v>10.757461021140188</v>
      </c>
      <c r="R308" s="105">
        <v>7.3793782202052238</v>
      </c>
      <c r="S308" s="105">
        <v>0.22959458534701851</v>
      </c>
      <c r="T308" s="107">
        <v>0.54967257907722089</v>
      </c>
      <c r="U308" s="107">
        <v>0.48960966544469453</v>
      </c>
      <c r="V308" s="107">
        <v>3.2117954712257535</v>
      </c>
      <c r="W308" s="107">
        <v>1.5101821887588422</v>
      </c>
      <c r="X308" s="107">
        <v>1.2386748047566845</v>
      </c>
    </row>
    <row r="309" spans="1:24" x14ac:dyDescent="0.25">
      <c r="A309" s="9" t="s">
        <v>410</v>
      </c>
      <c r="C309" s="19">
        <v>70</v>
      </c>
      <c r="D309" s="19" t="s">
        <v>37</v>
      </c>
      <c r="E309" s="9" t="s">
        <v>395</v>
      </c>
      <c r="H309" s="19">
        <v>0.17499999999999999</v>
      </c>
      <c r="I309" s="105">
        <v>3109.1967119999995</v>
      </c>
      <c r="J309" s="105">
        <v>0.35163952861343584</v>
      </c>
      <c r="K309" s="19">
        <v>1.0049999999999999</v>
      </c>
      <c r="L309" s="105">
        <v>97.058695818759176</v>
      </c>
      <c r="M309" s="105">
        <v>5.1015510122488736</v>
      </c>
      <c r="N309" s="106">
        <v>348.55553079375363</v>
      </c>
      <c r="O309" s="105">
        <v>5.4208183587543193</v>
      </c>
      <c r="P309" s="105">
        <v>4.4121087162262764</v>
      </c>
      <c r="Q309" s="105">
        <v>4.5983651748813976</v>
      </c>
      <c r="R309" s="105">
        <v>1.1285223409631417</v>
      </c>
      <c r="S309" s="105">
        <v>3.4118101627661192E-2</v>
      </c>
      <c r="T309" s="107">
        <v>0.01</v>
      </c>
      <c r="U309" s="107">
        <v>7.4095727625327693E-2</v>
      </c>
      <c r="V309" s="107">
        <v>0.83620888440858698</v>
      </c>
      <c r="W309" s="107">
        <v>3.0108441931166889</v>
      </c>
      <c r="X309" s="107">
        <v>0.15480073120350382</v>
      </c>
    </row>
    <row r="310" spans="1:24" x14ac:dyDescent="0.25">
      <c r="A310" s="9" t="s">
        <v>409</v>
      </c>
      <c r="C310" s="19">
        <v>68</v>
      </c>
      <c r="D310" s="19" t="s">
        <v>44</v>
      </c>
      <c r="E310" s="9" t="s">
        <v>395</v>
      </c>
      <c r="H310" s="19" t="s">
        <v>13</v>
      </c>
      <c r="I310" s="105">
        <v>13681.236148</v>
      </c>
      <c r="J310" s="105">
        <v>1.5473010798461886</v>
      </c>
      <c r="K310" s="19">
        <v>1.0149999999999999</v>
      </c>
      <c r="L310" s="105">
        <v>364.70814977752912</v>
      </c>
      <c r="M310" s="105">
        <v>18.951034722599175</v>
      </c>
      <c r="N310" s="106">
        <v>1263.2897278379185</v>
      </c>
      <c r="O310" s="105">
        <v>103.39389653654848</v>
      </c>
      <c r="P310" s="105">
        <v>9.6181880317975974</v>
      </c>
      <c r="Q310" s="105">
        <v>1.4834142715053278</v>
      </c>
      <c r="R310" s="105">
        <v>1.4652664675323117</v>
      </c>
      <c r="S310" s="105">
        <v>0.22100002658441478</v>
      </c>
      <c r="T310" s="107">
        <v>4.4333444983672504E-2</v>
      </c>
      <c r="U310" s="107">
        <v>9.2579740035687308E-2</v>
      </c>
      <c r="V310" s="107">
        <v>2.7719368520473173</v>
      </c>
      <c r="W310" s="107">
        <v>3.3669917066137591</v>
      </c>
      <c r="X310" s="107">
        <v>0.26447554889288882</v>
      </c>
    </row>
    <row r="311" spans="1:24" x14ac:dyDescent="0.25">
      <c r="A311" s="9" t="s">
        <v>408</v>
      </c>
      <c r="C311" s="19">
        <v>48</v>
      </c>
      <c r="D311" s="19" t="s">
        <v>37</v>
      </c>
      <c r="E311" s="9" t="s">
        <v>395</v>
      </c>
      <c r="H311" s="19">
        <v>0.85599999999999998</v>
      </c>
      <c r="I311" s="105">
        <v>23874.527463999999</v>
      </c>
      <c r="J311" s="105">
        <v>2.7001275123275277</v>
      </c>
      <c r="K311" s="19">
        <v>1.024</v>
      </c>
      <c r="L311" s="105">
        <v>603.6144609129841</v>
      </c>
      <c r="M311" s="105">
        <v>34.052958588646774</v>
      </c>
      <c r="N311" s="106">
        <v>1026.0109002070085</v>
      </c>
      <c r="O311" s="105">
        <v>193.70324566927647</v>
      </c>
      <c r="P311" s="105">
        <v>23.073461625571348</v>
      </c>
      <c r="Q311" s="105">
        <v>3.5554185092228172</v>
      </c>
      <c r="R311" s="105">
        <v>16.044642702022578</v>
      </c>
      <c r="S311" s="105">
        <v>0.27980330656192176</v>
      </c>
      <c r="T311" s="107">
        <v>7.5678235860892604E-2</v>
      </c>
      <c r="U311" s="107">
        <v>9.0833875166732997E-2</v>
      </c>
      <c r="V311" s="107">
        <v>2.1866699330482171</v>
      </c>
      <c r="W311" s="107">
        <v>1.7404366446792485</v>
      </c>
      <c r="X311" s="107">
        <v>0.12551383806099981</v>
      </c>
    </row>
    <row r="312" spans="1:24" x14ac:dyDescent="0.25">
      <c r="A312" s="9" t="s">
        <v>407</v>
      </c>
      <c r="C312" s="19">
        <v>62</v>
      </c>
      <c r="D312" s="19" t="s">
        <v>37</v>
      </c>
      <c r="E312" s="9" t="s">
        <v>395</v>
      </c>
      <c r="H312" s="19">
        <v>0.83199999999999996</v>
      </c>
      <c r="I312" s="105">
        <v>21099.292539999999</v>
      </c>
      <c r="J312" s="105">
        <v>2.386257921284777</v>
      </c>
      <c r="K312" s="19">
        <v>1.0209999999999999</v>
      </c>
      <c r="L312" s="105">
        <v>545.46416938981315</v>
      </c>
      <c r="M312" s="105">
        <v>18.464310224075675</v>
      </c>
      <c r="N312" s="106">
        <v>291.08501375850562</v>
      </c>
      <c r="O312" s="105">
        <v>168.92525963407047</v>
      </c>
      <c r="P312" s="105">
        <v>11.648606467197645</v>
      </c>
      <c r="Q312" s="105">
        <v>4.5061492805638776</v>
      </c>
      <c r="R312" s="105">
        <v>6.1185213635534721</v>
      </c>
      <c r="S312" s="105">
        <v>0.27444992262565382</v>
      </c>
      <c r="T312" s="107">
        <v>0.19422974533465259</v>
      </c>
      <c r="U312" s="107">
        <v>0.1167925284965194</v>
      </c>
      <c r="V312" s="107">
        <v>1.6413155160749371</v>
      </c>
      <c r="W312" s="107">
        <v>2.8597631181754393</v>
      </c>
      <c r="X312" s="107">
        <v>0.33508324084272978</v>
      </c>
    </row>
    <row r="313" spans="1:24" x14ac:dyDescent="0.25">
      <c r="A313" s="9" t="s">
        <v>406</v>
      </c>
      <c r="C313" s="19">
        <v>66</v>
      </c>
      <c r="D313" s="19" t="s">
        <v>37</v>
      </c>
      <c r="E313" s="9" t="s">
        <v>395</v>
      </c>
      <c r="H313" s="19">
        <v>0.58199999999999996</v>
      </c>
      <c r="I313" s="105">
        <v>9724.0651600000001</v>
      </c>
      <c r="J313" s="105">
        <v>1.0997585568875821</v>
      </c>
      <c r="K313" s="19">
        <v>1.0169999999999999</v>
      </c>
      <c r="L313" s="105">
        <v>360.54731476328107</v>
      </c>
      <c r="M313" s="105">
        <v>13.399507139821774</v>
      </c>
      <c r="N313" s="106">
        <v>300.47513182629166</v>
      </c>
      <c r="O313" s="105">
        <v>50.673609388244465</v>
      </c>
      <c r="P313" s="105">
        <v>10.024814198604044</v>
      </c>
      <c r="Q313" s="105">
        <v>2.7523430675397975</v>
      </c>
      <c r="R313" s="105">
        <v>1.9383285230123217</v>
      </c>
      <c r="S313" s="105">
        <v>0.47086429113181372</v>
      </c>
      <c r="T313" s="107">
        <v>0.01</v>
      </c>
      <c r="U313" s="107">
        <v>0.1203543640204266</v>
      </c>
      <c r="V313" s="107">
        <v>2.0263513348658972</v>
      </c>
      <c r="W313" s="107">
        <v>1.5745113130324484</v>
      </c>
      <c r="X313" s="107">
        <v>0.71487129726904475</v>
      </c>
    </row>
    <row r="314" spans="1:24" x14ac:dyDescent="0.25">
      <c r="A314" s="9" t="s">
        <v>405</v>
      </c>
      <c r="C314" s="19">
        <v>58</v>
      </c>
      <c r="D314" s="19" t="s">
        <v>37</v>
      </c>
      <c r="E314" s="9" t="s">
        <v>395</v>
      </c>
      <c r="H314" s="19">
        <v>0.75600000000000001</v>
      </c>
      <c r="I314" s="105">
        <v>9697.9477599999991</v>
      </c>
      <c r="J314" s="105">
        <v>1.0968047681520017</v>
      </c>
      <c r="K314" s="19">
        <v>1.024</v>
      </c>
      <c r="L314" s="105">
        <v>367.62973013403905</v>
      </c>
      <c r="M314" s="105">
        <v>20.304952728575969</v>
      </c>
      <c r="N314" s="106">
        <v>591.84769376530755</v>
      </c>
      <c r="O314" s="105">
        <v>90.266828575203164</v>
      </c>
      <c r="P314" s="105">
        <v>13.857502261698745</v>
      </c>
      <c r="Q314" s="105">
        <v>2.3671444502031278</v>
      </c>
      <c r="R314" s="105">
        <v>3.2988159629065517</v>
      </c>
      <c r="S314" s="105">
        <v>0.45259743760083176</v>
      </c>
      <c r="T314" s="107">
        <v>7.6965639026920107E-2</v>
      </c>
      <c r="U314" s="107">
        <v>0.1174173598378942</v>
      </c>
      <c r="V314" s="107">
        <v>2.459942052383477</v>
      </c>
      <c r="W314" s="107">
        <v>20.330876685767372</v>
      </c>
      <c r="X314" s="107">
        <v>1.1080363108866538</v>
      </c>
    </row>
    <row r="315" spans="1:24" x14ac:dyDescent="0.25">
      <c r="A315" s="9" t="s">
        <v>404</v>
      </c>
      <c r="C315" s="19">
        <v>48</v>
      </c>
      <c r="D315" s="19" t="s">
        <v>44</v>
      </c>
      <c r="E315" s="9" t="s">
        <v>395</v>
      </c>
      <c r="H315" s="19">
        <v>0.14799999999999999</v>
      </c>
      <c r="I315" s="105">
        <v>2599.8524279999997</v>
      </c>
      <c r="J315" s="105">
        <v>0.29403442976702099</v>
      </c>
      <c r="K315" s="19">
        <v>1.004</v>
      </c>
      <c r="L315" s="105">
        <v>35.003221049103992</v>
      </c>
      <c r="M315" s="105">
        <v>1.7532272655424241</v>
      </c>
      <c r="N315" s="106">
        <v>121.6265228046706</v>
      </c>
      <c r="O315" s="105">
        <v>9.4596371303966098</v>
      </c>
      <c r="P315" s="105">
        <v>2.9983568594358063</v>
      </c>
      <c r="Q315" s="105">
        <v>0.85034369139583288</v>
      </c>
      <c r="R315" s="105">
        <v>0.16198792774904869</v>
      </c>
      <c r="S315" s="105">
        <v>9.1576821494434892E-3</v>
      </c>
      <c r="T315" s="107">
        <v>0.01</v>
      </c>
      <c r="U315" s="107">
        <v>2.1827230445386397E-2</v>
      </c>
      <c r="V315" s="107">
        <v>0.21948172348229211</v>
      </c>
      <c r="W315" s="107">
        <v>0.24794075875634258</v>
      </c>
      <c r="X315" s="107">
        <v>8.2490617961891707E-2</v>
      </c>
    </row>
    <row r="316" spans="1:24" x14ac:dyDescent="0.25">
      <c r="A316" s="9" t="s">
        <v>403</v>
      </c>
      <c r="C316" s="19">
        <v>72</v>
      </c>
      <c r="D316" s="19" t="s">
        <v>37</v>
      </c>
      <c r="E316" s="9" t="s">
        <v>395</v>
      </c>
      <c r="H316" s="19">
        <v>0.65900000000000003</v>
      </c>
      <c r="I316" s="105">
        <v>9933.0226879999991</v>
      </c>
      <c r="J316" s="105">
        <v>1.1233909396064237</v>
      </c>
      <c r="K316" s="19">
        <v>1.0169999999999999</v>
      </c>
      <c r="L316" s="105">
        <v>392.0303137468311</v>
      </c>
      <c r="M316" s="105">
        <v>14.688386814124275</v>
      </c>
      <c r="N316" s="106">
        <v>545.9737523929316</v>
      </c>
      <c r="O316" s="105">
        <v>53.832958492253766</v>
      </c>
      <c r="P316" s="105">
        <v>9.4368617720543249</v>
      </c>
      <c r="Q316" s="105">
        <v>1.444156266104468</v>
      </c>
      <c r="R316" s="105">
        <v>5.016082877862722</v>
      </c>
      <c r="S316" s="105">
        <v>0.26919477011084081</v>
      </c>
      <c r="T316" s="107">
        <v>0.01</v>
      </c>
      <c r="U316" s="107">
        <v>6.0013487688196997E-2</v>
      </c>
      <c r="V316" s="107">
        <v>1.679736018511917</v>
      </c>
      <c r="W316" s="107">
        <v>0.85759392914035559</v>
      </c>
      <c r="X316" s="107">
        <v>0.40176777181184981</v>
      </c>
    </row>
    <row r="317" spans="1:24" x14ac:dyDescent="0.25">
      <c r="A317" s="9" t="s">
        <v>402</v>
      </c>
      <c r="C317" s="19">
        <v>59</v>
      </c>
      <c r="D317" s="19" t="s">
        <v>37</v>
      </c>
      <c r="E317" s="9" t="s">
        <v>395</v>
      </c>
      <c r="H317" s="19">
        <v>0.35799999999999998</v>
      </c>
      <c r="I317" s="105">
        <v>8065.4453079999994</v>
      </c>
      <c r="J317" s="105">
        <v>0.91217431667043636</v>
      </c>
      <c r="K317" s="19">
        <v>1.0109999999999999</v>
      </c>
      <c r="L317" s="105">
        <v>114.34534150098308</v>
      </c>
      <c r="M317" s="105">
        <v>9.7972022700684143</v>
      </c>
      <c r="N317" s="106">
        <v>1307.8450535583988</v>
      </c>
      <c r="O317" s="105">
        <v>25.759559100478068</v>
      </c>
      <c r="P317" s="105">
        <v>12.081673375094546</v>
      </c>
      <c r="Q317" s="105">
        <v>2.329101240945838</v>
      </c>
      <c r="R317" s="105">
        <v>2.3283404808146417</v>
      </c>
      <c r="S317" s="105">
        <v>0.23751967095088178</v>
      </c>
      <c r="T317" s="107">
        <v>0.01</v>
      </c>
      <c r="U317" s="107">
        <v>0.12566954866445651</v>
      </c>
      <c r="V317" s="107">
        <v>1.460743552392967</v>
      </c>
      <c r="W317" s="107">
        <v>1.1915505307353687</v>
      </c>
      <c r="X317" s="107">
        <v>0.3346547415808388</v>
      </c>
    </row>
    <row r="318" spans="1:24" x14ac:dyDescent="0.25">
      <c r="A318" s="9" t="s">
        <v>401</v>
      </c>
      <c r="C318" s="19">
        <v>74</v>
      </c>
      <c r="D318" s="19" t="s">
        <v>37</v>
      </c>
      <c r="E318" s="9" t="s">
        <v>395</v>
      </c>
      <c r="H318" s="19">
        <v>0.40300000000000002</v>
      </c>
      <c r="I318" s="105">
        <v>17318.427748000002</v>
      </c>
      <c r="J318" s="105">
        <v>1.9586550269169873</v>
      </c>
      <c r="K318" s="19">
        <v>1.014</v>
      </c>
      <c r="L318" s="105">
        <v>153.73081081151409</v>
      </c>
      <c r="M318" s="105">
        <v>15.162406147239675</v>
      </c>
      <c r="N318" s="106">
        <v>2094.4120811014786</v>
      </c>
      <c r="O318" s="105">
        <v>66.820605576778064</v>
      </c>
      <c r="P318" s="105">
        <v>49.510817754118442</v>
      </c>
      <c r="Q318" s="105">
        <v>3.6438290832043672</v>
      </c>
      <c r="R318" s="105">
        <v>6.6460683264978515</v>
      </c>
      <c r="S318" s="105">
        <v>0.20114150979177081</v>
      </c>
      <c r="T318" s="107">
        <v>0.13634507818318262</v>
      </c>
      <c r="U318" s="107">
        <v>7.1874793240501389E-2</v>
      </c>
      <c r="V318" s="107">
        <v>1.134536458672857</v>
      </c>
      <c r="W318" s="107">
        <v>0.1</v>
      </c>
      <c r="X318" s="107">
        <v>0.98964322385866377</v>
      </c>
    </row>
    <row r="319" spans="1:24" x14ac:dyDescent="0.25">
      <c r="A319" s="9" t="s">
        <v>398</v>
      </c>
      <c r="C319" s="19">
        <v>62</v>
      </c>
      <c r="D319" s="19" t="s">
        <v>37</v>
      </c>
      <c r="E319" s="9" t="s">
        <v>395</v>
      </c>
      <c r="H319" s="19">
        <v>0.45700000000000002</v>
      </c>
      <c r="I319" s="105">
        <v>6772.5148760000002</v>
      </c>
      <c r="J319" s="105">
        <v>0.76594830083691479</v>
      </c>
      <c r="K319" s="19">
        <v>1.0109999999999999</v>
      </c>
      <c r="L319" s="105">
        <v>217.62350855084011</v>
      </c>
      <c r="M319" s="105">
        <v>7.6451834631150639</v>
      </c>
      <c r="N319" s="106">
        <v>205.19670351737363</v>
      </c>
      <c r="O319" s="105">
        <v>34.156839196658069</v>
      </c>
      <c r="P319" s="105">
        <v>7.450967767412676</v>
      </c>
      <c r="Q319" s="105">
        <v>0.90054922150281191</v>
      </c>
      <c r="R319" s="105">
        <v>0.9545533263992988</v>
      </c>
      <c r="S319" s="105">
        <v>0.1423229878674028</v>
      </c>
      <c r="T319" s="107">
        <v>0.1006359578974176</v>
      </c>
      <c r="U319" s="107">
        <v>7.81886494897234E-2</v>
      </c>
      <c r="V319" s="107">
        <v>2.1623347276976772</v>
      </c>
      <c r="W319" s="107">
        <v>7.629545509635558</v>
      </c>
      <c r="X319" s="107">
        <v>0.38877504068963076</v>
      </c>
    </row>
    <row r="320" spans="1:24" x14ac:dyDescent="0.25">
      <c r="A320" s="9" t="s">
        <v>397</v>
      </c>
      <c r="C320" s="19">
        <v>74</v>
      </c>
      <c r="D320" s="19" t="s">
        <v>37</v>
      </c>
      <c r="E320" s="9" t="s">
        <v>395</v>
      </c>
      <c r="H320" s="19">
        <v>0.93100000000000005</v>
      </c>
      <c r="I320" s="105">
        <v>20426.700760000003</v>
      </c>
      <c r="J320" s="105">
        <v>2.3101900882153363</v>
      </c>
      <c r="K320" s="19">
        <v>1.0269999999999999</v>
      </c>
      <c r="L320" s="105">
        <v>320.52305493398109</v>
      </c>
      <c r="M320" s="105">
        <v>29.294663687033669</v>
      </c>
      <c r="N320" s="106">
        <v>581.17963143371367</v>
      </c>
      <c r="O320" s="105">
        <v>109.30450217820047</v>
      </c>
      <c r="P320" s="105">
        <v>19.857886295358846</v>
      </c>
      <c r="Q320" s="105">
        <v>18.073000393679077</v>
      </c>
      <c r="R320" s="105">
        <v>12.828026666791281</v>
      </c>
      <c r="S320" s="105">
        <v>0.56743268088989773</v>
      </c>
      <c r="T320" s="107">
        <v>3.7746684481725808E-2</v>
      </c>
      <c r="U320" s="107">
        <v>9.2940695291066092E-2</v>
      </c>
      <c r="V320" s="107">
        <v>2.2908914753161671</v>
      </c>
      <c r="W320" s="107">
        <v>7.0713039089833281</v>
      </c>
      <c r="X320" s="107">
        <v>0.64590579500291578</v>
      </c>
    </row>
    <row r="321" spans="1:24" x14ac:dyDescent="0.25">
      <c r="A321" s="9" t="s">
        <v>396</v>
      </c>
      <c r="C321" s="19" t="s">
        <v>471</v>
      </c>
      <c r="D321" s="19" t="s">
        <v>471</v>
      </c>
      <c r="E321" s="9" t="s">
        <v>395</v>
      </c>
      <c r="H321" s="19">
        <v>0.36199999999999999</v>
      </c>
      <c r="I321" s="105">
        <v>5466.5165799999995</v>
      </c>
      <c r="J321" s="105">
        <v>0.61824435421850255</v>
      </c>
      <c r="K321" s="19">
        <v>1.01</v>
      </c>
      <c r="L321" s="105">
        <v>167.30638684898409</v>
      </c>
      <c r="M321" s="105">
        <v>7.3386060403206743</v>
      </c>
      <c r="N321" s="106">
        <v>192.34214600290562</v>
      </c>
      <c r="O321" s="105">
        <v>39.700970877821369</v>
      </c>
      <c r="P321" s="105">
        <v>7.6341211701443061</v>
      </c>
      <c r="Q321" s="105">
        <v>1.6918612055881077</v>
      </c>
      <c r="R321" s="105">
        <v>3.4057024227344317</v>
      </c>
      <c r="S321" s="105">
        <v>0.1279729281483038</v>
      </c>
      <c r="T321" s="107">
        <v>0.01</v>
      </c>
      <c r="U321" s="107">
        <v>5.4404044118990622E-2</v>
      </c>
      <c r="V321" s="107">
        <v>1.8857533778099269</v>
      </c>
      <c r="W321" s="107">
        <v>0.1</v>
      </c>
      <c r="X321" s="107">
        <v>0.29769036955744682</v>
      </c>
    </row>
    <row r="322" spans="1:24" x14ac:dyDescent="0.25">
      <c r="A322" s="9" t="s">
        <v>179</v>
      </c>
      <c r="C322" s="19">
        <v>38</v>
      </c>
      <c r="D322" s="19" t="s">
        <v>164</v>
      </c>
      <c r="E322" s="9" t="s">
        <v>177</v>
      </c>
      <c r="H322" s="19">
        <v>0.252</v>
      </c>
      <c r="I322" s="105">
        <v>5472.8963379999996</v>
      </c>
      <c r="J322" s="105">
        <v>0.61896588305813161</v>
      </c>
      <c r="K322" s="19">
        <v>1.01</v>
      </c>
      <c r="L322" s="105">
        <v>355.10955215650779</v>
      </c>
      <c r="M322" s="105">
        <v>3.9792899626648208</v>
      </c>
      <c r="N322" s="106">
        <v>174.26746392750485</v>
      </c>
      <c r="O322" s="105">
        <v>16.020516084906177</v>
      </c>
      <c r="P322" s="105">
        <v>2.9892301590399493</v>
      </c>
      <c r="Q322" s="105">
        <v>1.1918224124771484</v>
      </c>
      <c r="R322" s="105">
        <v>0.84641248977745254</v>
      </c>
      <c r="S322" s="105">
        <v>5.6471763476959112E-2</v>
      </c>
      <c r="T322" s="107">
        <v>1.0986387461688298</v>
      </c>
      <c r="U322" s="107">
        <v>8.4339654814375997E-3</v>
      </c>
      <c r="V322" s="107">
        <v>0.30159284643520812</v>
      </c>
      <c r="W322" s="107">
        <v>0.69374643093606436</v>
      </c>
      <c r="X322" s="107">
        <v>2.5738949564505442</v>
      </c>
    </row>
    <row r="323" spans="1:24" x14ac:dyDescent="0.25">
      <c r="A323" s="9" t="s">
        <v>178</v>
      </c>
      <c r="C323" s="19">
        <v>20</v>
      </c>
      <c r="D323" s="19" t="s">
        <v>44</v>
      </c>
      <c r="E323" s="9" t="s">
        <v>177</v>
      </c>
      <c r="H323" s="19">
        <v>7.9000000000000001E-2</v>
      </c>
      <c r="I323" s="105">
        <v>12647.48849</v>
      </c>
      <c r="J323" s="105">
        <v>1.4303877505089346</v>
      </c>
      <c r="K323" s="19">
        <v>1.002</v>
      </c>
      <c r="L323" s="105">
        <v>30.692829187406822</v>
      </c>
      <c r="M323" s="105">
        <v>1.4243182102599512</v>
      </c>
      <c r="N323" s="106">
        <v>123.90210009678484</v>
      </c>
      <c r="O323" s="105">
        <v>10.831710599791176</v>
      </c>
      <c r="P323" s="105">
        <v>0.84553006428359656</v>
      </c>
      <c r="Q323" s="105">
        <v>0.24808815396495137</v>
      </c>
      <c r="R323" s="105">
        <v>0.67799715578501152</v>
      </c>
      <c r="S323" s="105">
        <v>0.01</v>
      </c>
      <c r="T323" s="107">
        <v>1.9609597523562701</v>
      </c>
      <c r="U323" s="107">
        <v>4.0482173092854E-3</v>
      </c>
      <c r="V323" s="107">
        <v>0.15773592880724915</v>
      </c>
      <c r="W323" s="107">
        <v>0.23375468837796132</v>
      </c>
      <c r="X323" s="107">
        <v>2.8944875491093045</v>
      </c>
    </row>
    <row r="324" spans="1:24" x14ac:dyDescent="0.25">
      <c r="A324" s="9" t="s">
        <v>216</v>
      </c>
      <c r="C324" s="19">
        <v>23</v>
      </c>
      <c r="D324" s="19" t="s">
        <v>164</v>
      </c>
      <c r="E324" s="9" t="s">
        <v>181</v>
      </c>
      <c r="H324" s="19">
        <v>0.45200000000000001</v>
      </c>
      <c r="I324" s="105">
        <v>11921.969408000001</v>
      </c>
      <c r="J324" s="105">
        <v>1.3483340203573853</v>
      </c>
      <c r="K324" s="19">
        <v>1.0189999999999999</v>
      </c>
      <c r="L324" s="105">
        <v>168.77115435919322</v>
      </c>
      <c r="M324" s="105">
        <v>34.175974005761809</v>
      </c>
      <c r="N324" s="106">
        <v>452.97633563064386</v>
      </c>
      <c r="O324" s="105">
        <v>74.585392192628476</v>
      </c>
      <c r="P324" s="105">
        <v>9.2115698527748098</v>
      </c>
      <c r="Q324" s="105">
        <v>5.059568216374009</v>
      </c>
      <c r="R324" s="105">
        <v>5.2514559233625233</v>
      </c>
      <c r="S324" s="105">
        <v>0.1105817649473065</v>
      </c>
      <c r="T324" s="107">
        <v>10.552920030509821</v>
      </c>
      <c r="U324" s="107">
        <v>7.9368414313344737E-2</v>
      </c>
      <c r="V324" s="107">
        <v>8.5812762464965431</v>
      </c>
      <c r="W324" s="107">
        <v>1.1210375438421223</v>
      </c>
      <c r="X324" s="107">
        <v>0.95535202185469537</v>
      </c>
    </row>
    <row r="325" spans="1:24" x14ac:dyDescent="0.25">
      <c r="A325" s="9" t="s">
        <v>215</v>
      </c>
      <c r="C325" s="19">
        <v>69</v>
      </c>
      <c r="D325" s="19" t="s">
        <v>44</v>
      </c>
      <c r="E325" s="9" t="s">
        <v>181</v>
      </c>
      <c r="H325" s="19">
        <v>0.39</v>
      </c>
      <c r="I325" s="105">
        <v>18648.829731999998</v>
      </c>
      <c r="J325" s="105">
        <v>2.1091189472969911</v>
      </c>
      <c r="K325" s="19">
        <v>1.012</v>
      </c>
      <c r="L325" s="105">
        <v>305.73688158940581</v>
      </c>
      <c r="M325" s="105">
        <v>23.166021209995613</v>
      </c>
      <c r="N325" s="106">
        <v>527.49835264441981</v>
      </c>
      <c r="O325" s="105">
        <v>20.896314524042374</v>
      </c>
      <c r="P325" s="105">
        <v>7.7766812203863287</v>
      </c>
      <c r="Q325" s="105">
        <v>1.2693348956509984</v>
      </c>
      <c r="R325" s="105">
        <v>1.6975260781291934</v>
      </c>
      <c r="S325" s="105">
        <v>4.3368468830426915E-2</v>
      </c>
      <c r="T325" s="107">
        <v>10.44422586913112</v>
      </c>
      <c r="U325" s="107">
        <v>2.7943430021466729E-2</v>
      </c>
      <c r="V325" s="107">
        <v>3.1684480037720535</v>
      </c>
      <c r="W325" s="107">
        <v>0.2944027364309903</v>
      </c>
      <c r="X325" s="107">
        <v>0.56098026123597455</v>
      </c>
    </row>
    <row r="326" spans="1:24" x14ac:dyDescent="0.25">
      <c r="A326" s="9" t="s">
        <v>187</v>
      </c>
      <c r="C326" s="19">
        <v>80</v>
      </c>
      <c r="D326" s="19" t="s">
        <v>164</v>
      </c>
      <c r="E326" s="9" t="s">
        <v>181</v>
      </c>
      <c r="H326" s="19">
        <v>0.46100000000000002</v>
      </c>
      <c r="I326" s="105">
        <v>13619.106500999998</v>
      </c>
      <c r="J326" s="105">
        <v>1.5402744289753449</v>
      </c>
      <c r="K326" s="19">
        <v>1.02</v>
      </c>
      <c r="L326" s="105">
        <v>204.11779251409382</v>
      </c>
      <c r="M326" s="105">
        <v>198.98320703808221</v>
      </c>
      <c r="N326" s="106">
        <v>1808.4846543420535</v>
      </c>
      <c r="O326" s="105">
        <v>193.49666140398148</v>
      </c>
      <c r="P326" s="105">
        <v>13.96083704784081</v>
      </c>
      <c r="Q326" s="105">
        <v>2.9023933737168885</v>
      </c>
      <c r="R326" s="105">
        <v>3.4459108162032539</v>
      </c>
      <c r="S326" s="105">
        <v>0.22078262448448352</v>
      </c>
      <c r="T326" s="107">
        <v>4.8960394923541033E-2</v>
      </c>
      <c r="U326" s="107">
        <v>6.459391273183962E-2</v>
      </c>
      <c r="V326" s="107">
        <v>6.0553291724630132</v>
      </c>
      <c r="W326" s="107">
        <v>0.55755769083378737</v>
      </c>
      <c r="X326" s="107">
        <v>2.2030357818174844</v>
      </c>
    </row>
    <row r="327" spans="1:24" x14ac:dyDescent="0.25">
      <c r="A327" s="9" t="s">
        <v>186</v>
      </c>
      <c r="C327" s="19">
        <v>28</v>
      </c>
      <c r="D327" s="19" t="s">
        <v>44</v>
      </c>
      <c r="E327" s="9" t="s">
        <v>181</v>
      </c>
      <c r="H327" s="19">
        <v>0.65400000000000003</v>
      </c>
      <c r="I327" s="105">
        <v>9073.9140310000003</v>
      </c>
      <c r="J327" s="105">
        <v>1.026228684799819</v>
      </c>
      <c r="K327" s="19">
        <v>1.024</v>
      </c>
      <c r="L327" s="105">
        <v>205.66718157488182</v>
      </c>
      <c r="M327" s="105">
        <v>50.626773964022917</v>
      </c>
      <c r="N327" s="106">
        <v>1108.193858793014</v>
      </c>
      <c r="O327" s="105">
        <v>159.31433128577248</v>
      </c>
      <c r="P327" s="105">
        <v>9.8506506923244093</v>
      </c>
      <c r="Q327" s="105">
        <v>12.717433028895087</v>
      </c>
      <c r="R327" s="105">
        <v>2.9599669491076037</v>
      </c>
      <c r="S327" s="105">
        <v>0.25477613343350552</v>
      </c>
      <c r="T327" s="107">
        <v>3.7842434746067299</v>
      </c>
      <c r="U327" s="107">
        <v>5.8646752853673025E-2</v>
      </c>
      <c r="V327" s="107">
        <v>7.7688963433547826</v>
      </c>
      <c r="W327" s="107">
        <v>1.8126024710427124</v>
      </c>
      <c r="X327" s="107">
        <v>1.6324064361663646</v>
      </c>
    </row>
    <row r="328" spans="1:24" x14ac:dyDescent="0.25">
      <c r="A328" s="9" t="s">
        <v>183</v>
      </c>
      <c r="C328" s="19">
        <v>59</v>
      </c>
      <c r="D328" s="19" t="s">
        <v>164</v>
      </c>
      <c r="E328" s="9" t="s">
        <v>181</v>
      </c>
      <c r="H328" s="19">
        <v>0.34399999999999997</v>
      </c>
      <c r="I328" s="105">
        <v>6021.8272659999993</v>
      </c>
      <c r="J328" s="105">
        <v>0.68104809613209671</v>
      </c>
      <c r="K328" s="19">
        <v>1.0069999999999999</v>
      </c>
      <c r="L328" s="105">
        <v>133.05514917229843</v>
      </c>
      <c r="M328" s="105">
        <v>14.854488518748409</v>
      </c>
      <c r="N328" s="106">
        <v>230.38091054511884</v>
      </c>
      <c r="O328" s="105">
        <v>43.269382542341077</v>
      </c>
      <c r="P328" s="105">
        <v>3.7164316498098997</v>
      </c>
      <c r="Q328" s="105">
        <v>0.73596917195151645</v>
      </c>
      <c r="R328" s="105">
        <v>0.99449059310633348</v>
      </c>
      <c r="S328" s="105">
        <v>6.0221963021714411E-2</v>
      </c>
      <c r="T328" s="107">
        <v>21.79840211442302</v>
      </c>
      <c r="U328" s="107">
        <v>2.8470798487601829E-2</v>
      </c>
      <c r="V328" s="107">
        <v>2.9896551588014737</v>
      </c>
      <c r="W328" s="107">
        <v>1.4534080491248125</v>
      </c>
      <c r="X328" s="107">
        <v>2.0980389223946245</v>
      </c>
    </row>
    <row r="329" spans="1:24" x14ac:dyDescent="0.25">
      <c r="A329" s="9" t="s">
        <v>182</v>
      </c>
      <c r="C329" s="19">
        <v>54</v>
      </c>
      <c r="D329" s="19" t="s">
        <v>44</v>
      </c>
      <c r="E329" s="9" t="s">
        <v>181</v>
      </c>
      <c r="H329" s="19">
        <v>0.77200000000000002</v>
      </c>
      <c r="I329" s="105">
        <v>4138.9762959999998</v>
      </c>
      <c r="J329" s="105">
        <v>0.46810408233431344</v>
      </c>
      <c r="K329" s="19">
        <v>1.0249999999999999</v>
      </c>
      <c r="L329" s="105">
        <v>234.25562863821781</v>
      </c>
      <c r="M329" s="105">
        <v>201.00714981532622</v>
      </c>
      <c r="N329" s="106">
        <v>1217.1969775738139</v>
      </c>
      <c r="O329" s="105">
        <v>127.42666006406849</v>
      </c>
      <c r="P329" s="105">
        <v>6.5477926964131896</v>
      </c>
      <c r="Q329" s="105">
        <v>2.0550642180811685</v>
      </c>
      <c r="R329" s="105">
        <v>12.032422773875421</v>
      </c>
      <c r="S329" s="105">
        <v>0.23608120290950854</v>
      </c>
      <c r="T329" s="107">
        <v>13.97313349364522</v>
      </c>
      <c r="U329" s="107">
        <v>2.6626728492586332E-2</v>
      </c>
      <c r="V329" s="107">
        <v>6.6433094051263328</v>
      </c>
      <c r="W329" s="107">
        <v>0.34248053557309033</v>
      </c>
      <c r="X329" s="107">
        <v>2.4693822068933442</v>
      </c>
    </row>
    <row r="330" spans="1:24" x14ac:dyDescent="0.25">
      <c r="I330" s="105"/>
      <c r="J330" s="105"/>
      <c r="L330" s="105"/>
      <c r="M330" s="105"/>
      <c r="N330" s="106"/>
      <c r="O330" s="105"/>
      <c r="P330" s="105"/>
      <c r="Q330" s="105"/>
      <c r="R330" s="105"/>
      <c r="S330" s="105"/>
      <c r="T330" s="107"/>
      <c r="U330" s="107"/>
      <c r="V330" s="107"/>
      <c r="W330" s="107"/>
      <c r="X330" s="107"/>
    </row>
    <row r="331" spans="1:24" x14ac:dyDescent="0.25">
      <c r="I331" s="105"/>
      <c r="J331" s="105"/>
      <c r="L331" s="105"/>
      <c r="M331" s="105"/>
      <c r="N331" s="106"/>
      <c r="O331" s="105"/>
      <c r="P331" s="105"/>
      <c r="Q331" s="105"/>
      <c r="R331" s="105"/>
      <c r="S331" s="105"/>
      <c r="T331" s="107"/>
      <c r="U331" s="107"/>
      <c r="V331" s="107"/>
      <c r="W331" s="107"/>
      <c r="X331" s="107"/>
    </row>
    <row r="332" spans="1:24" x14ac:dyDescent="0.25">
      <c r="I332" s="105"/>
      <c r="J332" s="105"/>
      <c r="L332" s="105"/>
      <c r="M332" s="105"/>
      <c r="N332" s="106"/>
      <c r="O332" s="105"/>
      <c r="P332" s="105"/>
      <c r="Q332" s="105"/>
      <c r="R332" s="105"/>
      <c r="S332" s="105"/>
      <c r="T332" s="107"/>
      <c r="U332" s="107"/>
      <c r="V332" s="107"/>
      <c r="W332" s="107"/>
      <c r="X332" s="107"/>
    </row>
    <row r="333" spans="1:24" x14ac:dyDescent="0.25">
      <c r="I333" s="105"/>
      <c r="J333" s="105"/>
      <c r="L333" s="105"/>
      <c r="M333" s="105"/>
      <c r="N333" s="106"/>
      <c r="O333" s="105"/>
      <c r="P333" s="105"/>
      <c r="Q333" s="105"/>
      <c r="R333" s="105"/>
      <c r="S333" s="105"/>
      <c r="T333" s="107"/>
      <c r="U333" s="107"/>
      <c r="V333" s="107"/>
      <c r="W333" s="107"/>
      <c r="X333" s="107"/>
    </row>
    <row r="334" spans="1:24" x14ac:dyDescent="0.25">
      <c r="I334" s="105"/>
      <c r="J334" s="105"/>
      <c r="L334" s="105"/>
      <c r="M334" s="105"/>
      <c r="N334" s="106"/>
      <c r="O334" s="105"/>
      <c r="P334" s="105"/>
      <c r="Q334" s="105"/>
      <c r="R334" s="105"/>
      <c r="S334" s="105"/>
      <c r="T334" s="107"/>
      <c r="U334" s="107"/>
      <c r="V334" s="107"/>
      <c r="W334" s="107"/>
      <c r="X334" s="107"/>
    </row>
    <row r="335" spans="1:24" x14ac:dyDescent="0.25">
      <c r="I335" s="105"/>
      <c r="J335" s="105"/>
      <c r="L335" s="105"/>
      <c r="M335" s="105"/>
      <c r="N335" s="106"/>
      <c r="O335" s="105"/>
      <c r="P335" s="105"/>
      <c r="Q335" s="105"/>
      <c r="R335" s="105"/>
      <c r="S335" s="105"/>
      <c r="T335" s="107"/>
      <c r="U335" s="107"/>
      <c r="V335" s="107"/>
      <c r="W335" s="107"/>
      <c r="X335" s="107"/>
    </row>
    <row r="336" spans="1:24" x14ac:dyDescent="0.25">
      <c r="I336" s="105"/>
      <c r="J336" s="105"/>
      <c r="L336" s="105"/>
      <c r="M336" s="105"/>
      <c r="N336" s="106"/>
      <c r="O336" s="105"/>
      <c r="P336" s="105"/>
      <c r="Q336" s="105"/>
      <c r="R336" s="105"/>
      <c r="S336" s="105"/>
      <c r="T336" s="107"/>
      <c r="U336" s="107"/>
      <c r="V336" s="107"/>
      <c r="W336" s="107"/>
      <c r="X336" s="107"/>
    </row>
    <row r="337" spans="9:24" x14ac:dyDescent="0.25">
      <c r="I337" s="105"/>
      <c r="J337" s="105"/>
      <c r="L337" s="105"/>
      <c r="M337" s="105"/>
      <c r="N337" s="106"/>
      <c r="O337" s="105"/>
      <c r="P337" s="105"/>
      <c r="Q337" s="105"/>
      <c r="R337" s="105"/>
      <c r="S337" s="105"/>
      <c r="T337" s="107"/>
      <c r="U337" s="107"/>
      <c r="V337" s="107"/>
      <c r="W337" s="107"/>
      <c r="X337" s="107"/>
    </row>
    <row r="338" spans="9:24" x14ac:dyDescent="0.25">
      <c r="I338" s="105"/>
      <c r="J338" s="105"/>
      <c r="L338" s="105"/>
      <c r="M338" s="105"/>
      <c r="N338" s="106"/>
      <c r="O338" s="105"/>
      <c r="P338" s="105"/>
      <c r="Q338" s="105"/>
      <c r="R338" s="105"/>
      <c r="S338" s="105"/>
      <c r="T338" s="107"/>
      <c r="U338" s="107"/>
      <c r="V338" s="107"/>
      <c r="W338" s="107"/>
      <c r="X338" s="107"/>
    </row>
    <row r="339" spans="9:24" x14ac:dyDescent="0.25">
      <c r="I339" s="105"/>
      <c r="J339" s="105"/>
      <c r="L339" s="105"/>
      <c r="M339" s="105"/>
      <c r="N339" s="106"/>
      <c r="O339" s="105"/>
      <c r="P339" s="105"/>
      <c r="Q339" s="105"/>
      <c r="R339" s="105"/>
      <c r="S339" s="105"/>
      <c r="T339" s="107"/>
      <c r="U339" s="107"/>
      <c r="V339" s="107"/>
      <c r="W339" s="107"/>
      <c r="X339" s="107"/>
    </row>
    <row r="340" spans="9:24" x14ac:dyDescent="0.25">
      <c r="I340" s="105"/>
      <c r="J340" s="105"/>
      <c r="L340" s="105"/>
      <c r="M340" s="105"/>
      <c r="N340" s="106"/>
      <c r="O340" s="105"/>
      <c r="P340" s="105"/>
      <c r="Q340" s="105"/>
      <c r="R340" s="105"/>
      <c r="S340" s="105"/>
      <c r="T340" s="107"/>
      <c r="U340" s="107"/>
      <c r="V340" s="107"/>
      <c r="W340" s="107"/>
      <c r="X340" s="107"/>
    </row>
    <row r="341" spans="9:24" x14ac:dyDescent="0.25">
      <c r="I341" s="105"/>
      <c r="J341" s="105"/>
      <c r="L341" s="105"/>
      <c r="M341" s="105"/>
      <c r="N341" s="106"/>
      <c r="O341" s="105"/>
      <c r="P341" s="105"/>
      <c r="Q341" s="105"/>
      <c r="R341" s="105"/>
      <c r="S341" s="105"/>
      <c r="T341" s="107"/>
      <c r="U341" s="107"/>
      <c r="V341" s="107"/>
      <c r="W341" s="107"/>
      <c r="X341" s="107"/>
    </row>
    <row r="342" spans="9:24" x14ac:dyDescent="0.25">
      <c r="I342" s="105"/>
      <c r="J342" s="105"/>
      <c r="L342" s="105"/>
      <c r="M342" s="105"/>
      <c r="N342" s="106"/>
      <c r="O342" s="105"/>
      <c r="P342" s="105"/>
      <c r="Q342" s="105"/>
      <c r="R342" s="105"/>
      <c r="S342" s="105"/>
      <c r="T342" s="107"/>
      <c r="U342" s="107"/>
      <c r="V342" s="107"/>
      <c r="W342" s="107"/>
      <c r="X342" s="107"/>
    </row>
    <row r="343" spans="9:24" x14ac:dyDescent="0.25">
      <c r="I343" s="105"/>
      <c r="J343" s="105"/>
      <c r="L343" s="105"/>
      <c r="M343" s="105"/>
      <c r="N343" s="106"/>
      <c r="O343" s="105"/>
      <c r="P343" s="105"/>
      <c r="Q343" s="105"/>
      <c r="R343" s="105"/>
      <c r="S343" s="105"/>
      <c r="T343" s="107"/>
      <c r="U343" s="107"/>
      <c r="V343" s="107"/>
      <c r="W343" s="107"/>
      <c r="X343" s="107"/>
    </row>
    <row r="344" spans="9:24" x14ac:dyDescent="0.25">
      <c r="I344" s="105"/>
      <c r="J344" s="105"/>
      <c r="L344" s="105"/>
      <c r="M344" s="105"/>
      <c r="N344" s="106"/>
      <c r="O344" s="105"/>
      <c r="P344" s="105"/>
      <c r="Q344" s="105"/>
      <c r="R344" s="105"/>
      <c r="S344" s="105"/>
      <c r="T344" s="107"/>
      <c r="U344" s="107"/>
      <c r="V344" s="107"/>
      <c r="W344" s="107"/>
      <c r="X344" s="107"/>
    </row>
    <row r="345" spans="9:24" x14ac:dyDescent="0.25">
      <c r="I345" s="105"/>
      <c r="J345" s="105"/>
      <c r="L345" s="105"/>
      <c r="M345" s="105"/>
      <c r="N345" s="106"/>
      <c r="O345" s="105"/>
      <c r="P345" s="105"/>
      <c r="Q345" s="105"/>
      <c r="R345" s="105"/>
      <c r="S345" s="105"/>
      <c r="T345" s="107"/>
      <c r="U345" s="107"/>
      <c r="V345" s="107"/>
      <c r="W345" s="107"/>
      <c r="X345" s="107"/>
    </row>
    <row r="346" spans="9:24" x14ac:dyDescent="0.25">
      <c r="I346" s="105"/>
      <c r="J346" s="105"/>
      <c r="L346" s="105"/>
      <c r="M346" s="105"/>
      <c r="N346" s="106"/>
      <c r="O346" s="105"/>
      <c r="P346" s="105"/>
      <c r="Q346" s="105"/>
      <c r="R346" s="105"/>
      <c r="S346" s="105"/>
      <c r="T346" s="107"/>
      <c r="U346" s="107"/>
      <c r="V346" s="107"/>
      <c r="W346" s="107"/>
      <c r="X346" s="107"/>
    </row>
  </sheetData>
  <conditionalFormatting sqref="M5:X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0748A-17DB-4F0E-A835-5AE281DBA542}">
  <dimension ref="A1:S184"/>
  <sheetViews>
    <sheetView workbookViewId="0">
      <selection activeCell="K14" sqref="K14"/>
    </sheetView>
  </sheetViews>
  <sheetFormatPr defaultRowHeight="15" x14ac:dyDescent="0.25"/>
  <cols>
    <col min="1" max="1" width="13.5703125" style="33" bestFit="1" customWidth="1"/>
    <col min="2" max="2" width="5.5703125" style="28" bestFit="1" customWidth="1"/>
    <col min="3" max="3" width="10.5703125" style="29" bestFit="1" customWidth="1"/>
    <col min="4" max="4" width="10.28515625" style="29" bestFit="1" customWidth="1"/>
    <col min="5" max="5" width="15.28515625" style="29" bestFit="1" customWidth="1"/>
    <col min="6" max="6" width="7.5703125" style="29" bestFit="1" customWidth="1"/>
    <col min="7" max="7" width="6.5703125" style="29" bestFit="1" customWidth="1"/>
    <col min="8" max="8" width="7.5703125" style="29" bestFit="1" customWidth="1"/>
    <col min="9" max="9" width="6.5703125" style="29" bestFit="1" customWidth="1"/>
    <col min="10" max="10" width="5.5703125" style="29" bestFit="1" customWidth="1"/>
    <col min="11" max="11" width="6.5703125" style="27" bestFit="1" customWidth="1"/>
    <col min="12" max="12" width="6.5703125" style="29" bestFit="1" customWidth="1"/>
    <col min="13" max="16" width="5.5703125" style="29" bestFit="1" customWidth="1"/>
    <col min="17" max="17" width="6.5703125" style="29" bestFit="1" customWidth="1"/>
    <col min="18" max="18" width="5.5703125" style="29" bestFit="1" customWidth="1"/>
    <col min="19" max="16384" width="9.140625" style="33"/>
  </cols>
  <sheetData>
    <row r="1" spans="1:19" s="26" customFormat="1" ht="18.75" x14ac:dyDescent="0.3">
      <c r="A1" s="36" t="s">
        <v>504</v>
      </c>
    </row>
    <row r="2" spans="1:19" s="26" customFormat="1" x14ac:dyDescent="0.25">
      <c r="A2" s="26" t="s">
        <v>509</v>
      </c>
    </row>
    <row r="3" spans="1:19" s="26" customFormat="1" x14ac:dyDescent="0.25"/>
    <row r="4" spans="1:19" x14ac:dyDescent="0.25">
      <c r="A4" s="32" t="s">
        <v>472</v>
      </c>
      <c r="B4" s="28" t="s">
        <v>446</v>
      </c>
      <c r="C4" s="29" t="s">
        <v>473</v>
      </c>
      <c r="D4" s="27" t="s">
        <v>441</v>
      </c>
      <c r="E4" s="29" t="s">
        <v>469</v>
      </c>
      <c r="F4" s="28" t="s">
        <v>35</v>
      </c>
      <c r="G4" s="28" t="s">
        <v>34</v>
      </c>
      <c r="H4" s="28" t="s">
        <v>33</v>
      </c>
      <c r="I4" s="28" t="s">
        <v>32</v>
      </c>
      <c r="J4" s="28" t="s">
        <v>31</v>
      </c>
      <c r="K4" s="29" t="s">
        <v>30</v>
      </c>
      <c r="L4" s="29" t="s">
        <v>29</v>
      </c>
      <c r="M4" s="29" t="s">
        <v>28</v>
      </c>
      <c r="N4" s="29" t="s">
        <v>27</v>
      </c>
      <c r="O4" s="29" t="s">
        <v>26</v>
      </c>
      <c r="P4" s="29" t="s">
        <v>25</v>
      </c>
      <c r="Q4" s="29" t="s">
        <v>24</v>
      </c>
      <c r="R4" s="29" t="s">
        <v>23</v>
      </c>
    </row>
    <row r="5" spans="1:19" x14ac:dyDescent="0.25">
      <c r="A5" s="33" t="s">
        <v>474</v>
      </c>
      <c r="B5" s="28">
        <v>23</v>
      </c>
      <c r="C5" s="28">
        <v>22</v>
      </c>
      <c r="D5" s="28">
        <v>21</v>
      </c>
      <c r="E5" s="28">
        <v>23</v>
      </c>
      <c r="F5" s="28">
        <v>23</v>
      </c>
      <c r="G5" s="28">
        <v>23</v>
      </c>
      <c r="H5" s="28">
        <v>23</v>
      </c>
      <c r="I5" s="28">
        <v>23</v>
      </c>
      <c r="J5" s="28">
        <v>23</v>
      </c>
      <c r="K5" s="28">
        <v>23</v>
      </c>
      <c r="L5" s="28">
        <v>23</v>
      </c>
      <c r="M5" s="28">
        <v>23</v>
      </c>
      <c r="N5" s="28">
        <v>23</v>
      </c>
      <c r="O5" s="28">
        <v>23</v>
      </c>
      <c r="P5" s="28">
        <v>23</v>
      </c>
      <c r="Q5" s="28">
        <v>23</v>
      </c>
      <c r="R5" s="28">
        <v>23</v>
      </c>
      <c r="S5" s="34"/>
    </row>
    <row r="6" spans="1:19" x14ac:dyDescent="0.25">
      <c r="A6" s="33" t="s">
        <v>475</v>
      </c>
      <c r="B6" s="28">
        <v>40.7826086956522</v>
      </c>
      <c r="C6" s="29">
        <v>0.52800000000000002</v>
      </c>
      <c r="D6" s="27">
        <v>1</v>
      </c>
      <c r="E6" s="29">
        <v>1.0141739130434799</v>
      </c>
      <c r="F6" s="28">
        <v>239.66086956521701</v>
      </c>
      <c r="G6" s="28">
        <v>20.921739130434801</v>
      </c>
      <c r="H6" s="28">
        <v>534.13043478260897</v>
      </c>
      <c r="I6" s="28">
        <v>58.952173913043502</v>
      </c>
      <c r="J6" s="28">
        <v>9.4782608695652204</v>
      </c>
      <c r="K6" s="27">
        <v>2.5956521739130398</v>
      </c>
      <c r="L6" s="27">
        <v>5.0260869565217403</v>
      </c>
      <c r="M6" s="29">
        <v>0.178260869565217</v>
      </c>
      <c r="N6" s="27">
        <v>9.4121739130434801</v>
      </c>
      <c r="O6" s="27">
        <v>7.9565217391304302E-2</v>
      </c>
      <c r="P6" s="27">
        <v>1.08652173913043</v>
      </c>
      <c r="Q6" s="27">
        <v>4.9556521739130401</v>
      </c>
      <c r="R6" s="27">
        <v>1.4447826086956499</v>
      </c>
    </row>
    <row r="7" spans="1:19" x14ac:dyDescent="0.25">
      <c r="A7" s="33" t="s">
        <v>476</v>
      </c>
      <c r="B7" s="28">
        <v>17.288873252468498</v>
      </c>
      <c r="C7" s="29">
        <v>0.21451473475864399</v>
      </c>
      <c r="D7" s="27">
        <v>0.48579831205964502</v>
      </c>
      <c r="E7" s="29">
        <v>6.02005869733573E-3</v>
      </c>
      <c r="F7" s="28">
        <v>154.25446137391</v>
      </c>
      <c r="G7" s="28">
        <v>11.3943748690363</v>
      </c>
      <c r="H7" s="28">
        <v>318.90099694074701</v>
      </c>
      <c r="I7" s="28">
        <v>56.255172445540197</v>
      </c>
      <c r="J7" s="28">
        <v>6.1443955632710301</v>
      </c>
      <c r="K7" s="27">
        <v>1.9930511695455499</v>
      </c>
      <c r="L7" s="27">
        <v>3.2731993511081598</v>
      </c>
      <c r="M7" s="29">
        <v>0.17826568970635401</v>
      </c>
      <c r="N7" s="27">
        <v>18.279164730400201</v>
      </c>
      <c r="O7" s="27">
        <v>0.121336431644699</v>
      </c>
      <c r="P7" s="27">
        <v>0.60250694975736896</v>
      </c>
      <c r="Q7" s="27">
        <v>10.6655059233395</v>
      </c>
      <c r="R7" s="27">
        <v>2.2526809675366799</v>
      </c>
    </row>
    <row r="8" spans="1:19" x14ac:dyDescent="0.25">
      <c r="A8" s="33" t="s">
        <v>477</v>
      </c>
      <c r="B8" s="28">
        <v>38</v>
      </c>
      <c r="C8" s="29">
        <v>0.53300000000000003</v>
      </c>
      <c r="D8" s="27">
        <v>0.8</v>
      </c>
      <c r="E8" s="29">
        <v>1.014</v>
      </c>
      <c r="F8" s="28">
        <v>200.5</v>
      </c>
      <c r="G8" s="28">
        <v>17.7</v>
      </c>
      <c r="H8" s="28">
        <v>412</v>
      </c>
      <c r="I8" s="28">
        <v>35</v>
      </c>
      <c r="J8" s="28">
        <v>8.3000000000000007</v>
      </c>
      <c r="K8" s="27">
        <v>2.1</v>
      </c>
      <c r="L8" s="27">
        <v>4.3</v>
      </c>
      <c r="M8" s="29">
        <v>0.1</v>
      </c>
      <c r="N8" s="27">
        <v>0.28000000000000003</v>
      </c>
      <c r="O8" s="27">
        <v>0.05</v>
      </c>
      <c r="P8" s="27">
        <v>0.97</v>
      </c>
      <c r="Q8" s="27">
        <v>2.0699999999999998</v>
      </c>
      <c r="R8" s="27">
        <v>0.74</v>
      </c>
    </row>
    <row r="9" spans="1:19" x14ac:dyDescent="0.25">
      <c r="A9" s="33" t="s">
        <v>478</v>
      </c>
      <c r="B9" s="28">
        <v>40.052631578947398</v>
      </c>
      <c r="C9" s="29">
        <v>0.52305555555555605</v>
      </c>
      <c r="D9" s="27">
        <v>1</v>
      </c>
      <c r="E9" s="29">
        <v>1.0141578947368399</v>
      </c>
      <c r="F9" s="28">
        <v>226.07894736842101</v>
      </c>
      <c r="G9" s="28">
        <v>20.642105263157902</v>
      </c>
      <c r="H9" s="28">
        <v>496.26315789473699</v>
      </c>
      <c r="I9" s="28">
        <v>49.047368421052603</v>
      </c>
      <c r="J9" s="28">
        <v>8.2578947368421094</v>
      </c>
      <c r="K9" s="27">
        <v>2.3263157894736799</v>
      </c>
      <c r="L9" s="27">
        <v>4.7842105263157899</v>
      </c>
      <c r="M9" s="29">
        <v>0.14736842105263201</v>
      </c>
      <c r="N9" s="27">
        <v>5.8110526315789501</v>
      </c>
      <c r="O9" s="27">
        <v>5.5263157894736799E-2</v>
      </c>
      <c r="P9" s="27">
        <v>1.01684210526316</v>
      </c>
      <c r="Q9" s="27">
        <v>2.59526315789474</v>
      </c>
      <c r="R9" s="27">
        <v>0.96578947368421098</v>
      </c>
    </row>
    <row r="10" spans="1:19" x14ac:dyDescent="0.25">
      <c r="A10" s="33" t="s">
        <v>479</v>
      </c>
      <c r="B10" s="28">
        <v>23.721599999999999</v>
      </c>
      <c r="C10" s="29">
        <v>0.24907679999999999</v>
      </c>
      <c r="D10" s="27">
        <v>0.44478000000000001</v>
      </c>
      <c r="E10" s="29">
        <v>5.9303999999999997E-3</v>
      </c>
      <c r="F10" s="28">
        <v>136.10267999999999</v>
      </c>
      <c r="G10" s="28">
        <v>15.12252</v>
      </c>
      <c r="H10" s="28">
        <v>286.14179999999999</v>
      </c>
      <c r="I10" s="28">
        <v>26.09376</v>
      </c>
      <c r="J10" s="28">
        <v>3.26172</v>
      </c>
      <c r="K10" s="27">
        <v>1.4825999999999999</v>
      </c>
      <c r="L10" s="27">
        <v>3.5582400000000001</v>
      </c>
      <c r="M10" s="29">
        <v>0.14826</v>
      </c>
      <c r="N10" s="27">
        <v>0.38547599999999999</v>
      </c>
      <c r="O10" s="27">
        <v>4.4477999999999997E-2</v>
      </c>
      <c r="P10" s="27">
        <v>0.40030199999999999</v>
      </c>
      <c r="Q10" s="27">
        <v>1.690164</v>
      </c>
      <c r="R10" s="27">
        <v>0.65234400000000003</v>
      </c>
    </row>
    <row r="11" spans="1:19" x14ac:dyDescent="0.25">
      <c r="A11" s="33" t="s">
        <v>480</v>
      </c>
      <c r="B11" s="28">
        <v>18</v>
      </c>
      <c r="C11" s="29">
        <v>0.14699999999999999</v>
      </c>
      <c r="D11" s="27">
        <v>0.2</v>
      </c>
      <c r="E11" s="29">
        <v>1.004</v>
      </c>
      <c r="F11" s="28">
        <v>32.200000000000003</v>
      </c>
      <c r="G11" s="28">
        <v>3.8</v>
      </c>
      <c r="H11" s="28">
        <v>160</v>
      </c>
      <c r="I11" s="28">
        <v>15.4</v>
      </c>
      <c r="J11" s="28">
        <v>4.7</v>
      </c>
      <c r="K11" s="27">
        <v>0.4</v>
      </c>
      <c r="L11" s="27">
        <v>1.1000000000000001</v>
      </c>
      <c r="M11" s="29">
        <v>0</v>
      </c>
      <c r="N11" s="27">
        <v>0.01</v>
      </c>
      <c r="O11" s="27">
        <v>0.01</v>
      </c>
      <c r="P11" s="27">
        <v>0.26</v>
      </c>
      <c r="Q11" s="27">
        <v>0.1</v>
      </c>
      <c r="R11" s="27">
        <v>0.09</v>
      </c>
    </row>
    <row r="12" spans="1:19" x14ac:dyDescent="0.25">
      <c r="A12" s="33" t="s">
        <v>481</v>
      </c>
      <c r="B12" s="28">
        <v>70</v>
      </c>
      <c r="C12" s="29">
        <v>1.0189999999999999</v>
      </c>
      <c r="D12" s="27">
        <v>1.7</v>
      </c>
      <c r="E12" s="29">
        <v>1.0269999999999999</v>
      </c>
      <c r="F12" s="28">
        <v>588.1</v>
      </c>
      <c r="G12" s="28">
        <v>40.4</v>
      </c>
      <c r="H12" s="28">
        <v>1363</v>
      </c>
      <c r="I12" s="28">
        <v>253.4</v>
      </c>
      <c r="J12" s="28">
        <v>34</v>
      </c>
      <c r="K12" s="27">
        <v>7.5</v>
      </c>
      <c r="L12" s="27">
        <v>11.8</v>
      </c>
      <c r="M12" s="29">
        <v>0.7</v>
      </c>
      <c r="N12" s="27">
        <v>85.19</v>
      </c>
      <c r="O12" s="27">
        <v>0.61</v>
      </c>
      <c r="P12" s="27">
        <v>3.17</v>
      </c>
      <c r="Q12" s="27">
        <v>52.17</v>
      </c>
      <c r="R12" s="27">
        <v>10.57</v>
      </c>
    </row>
    <row r="13" spans="1:19" x14ac:dyDescent="0.25">
      <c r="A13" s="33" t="s">
        <v>482</v>
      </c>
      <c r="B13" s="28">
        <v>52</v>
      </c>
      <c r="C13" s="29">
        <v>0.872</v>
      </c>
      <c r="D13" s="27">
        <v>1.5</v>
      </c>
      <c r="E13" s="29">
        <v>2.2999999999999899E-2</v>
      </c>
      <c r="F13" s="28">
        <v>555.9</v>
      </c>
      <c r="G13" s="28">
        <v>36.6</v>
      </c>
      <c r="H13" s="28">
        <v>1203</v>
      </c>
      <c r="I13" s="28">
        <v>238</v>
      </c>
      <c r="J13" s="28">
        <v>29.3</v>
      </c>
      <c r="K13" s="27">
        <v>7.1</v>
      </c>
      <c r="L13" s="27">
        <v>10.7</v>
      </c>
      <c r="M13" s="29">
        <v>0.7</v>
      </c>
      <c r="N13" s="27">
        <v>85.18</v>
      </c>
      <c r="O13" s="27">
        <v>0.6</v>
      </c>
      <c r="P13" s="27">
        <v>2.91</v>
      </c>
      <c r="Q13" s="27">
        <v>52.07</v>
      </c>
      <c r="R13" s="27">
        <v>10.48</v>
      </c>
    </row>
    <row r="14" spans="1:19" x14ac:dyDescent="0.25">
      <c r="A14" s="33" t="s">
        <v>483</v>
      </c>
      <c r="B14" s="28">
        <v>0.18909877060216801</v>
      </c>
      <c r="C14" s="29">
        <v>0.29363818394102198</v>
      </c>
      <c r="D14" s="27">
        <v>0.186906848424474</v>
      </c>
      <c r="E14" s="29">
        <v>6.0162333060647798E-2</v>
      </c>
      <c r="F14" s="28">
        <v>0.80738655365682999</v>
      </c>
      <c r="G14" s="28">
        <v>0.18788457132085701</v>
      </c>
      <c r="H14" s="28">
        <v>0.97127549322809503</v>
      </c>
      <c r="I14" s="28">
        <v>1.9460525061832099</v>
      </c>
      <c r="J14" s="28">
        <v>2.75879058494847</v>
      </c>
      <c r="K14" s="27">
        <v>1.16345920620524</v>
      </c>
      <c r="L14" s="27">
        <v>0.56163741340060003</v>
      </c>
      <c r="M14" s="29">
        <v>1.5106506576415999</v>
      </c>
      <c r="N14" s="27">
        <v>3.0432178489360999</v>
      </c>
      <c r="O14" s="27">
        <v>3.59521197483057</v>
      </c>
      <c r="P14" s="27">
        <v>1.66251214166938</v>
      </c>
      <c r="Q14" s="27">
        <v>3.7540338303976299</v>
      </c>
      <c r="R14" s="27">
        <v>2.9448721059884</v>
      </c>
    </row>
    <row r="15" spans="1:19" x14ac:dyDescent="0.25">
      <c r="A15" s="33" t="s">
        <v>484</v>
      </c>
      <c r="B15" s="28">
        <v>-1.5269291252929</v>
      </c>
      <c r="C15" s="29">
        <v>-0.66213826633846395</v>
      </c>
      <c r="D15" s="27">
        <v>-1.4914707049151199</v>
      </c>
      <c r="E15" s="29">
        <v>-0.84302304074841605</v>
      </c>
      <c r="F15" s="28">
        <v>-0.479406722436369</v>
      </c>
      <c r="G15" s="28">
        <v>-1.44942811408868</v>
      </c>
      <c r="H15" s="28">
        <v>9.5063846152862605E-2</v>
      </c>
      <c r="I15" s="28">
        <v>3.6672620468063402</v>
      </c>
      <c r="J15" s="28">
        <v>8.2311372213615694</v>
      </c>
      <c r="K15" s="27">
        <v>0.233757955942858</v>
      </c>
      <c r="L15" s="27">
        <v>-1.06386635653825</v>
      </c>
      <c r="M15" s="29">
        <v>1.78007410960321</v>
      </c>
      <c r="N15" s="27">
        <v>9.8938978717090507</v>
      </c>
      <c r="O15" s="27">
        <v>12.9082865781685</v>
      </c>
      <c r="P15" s="27">
        <v>3.6682692262856298</v>
      </c>
      <c r="Q15" s="27">
        <v>13.7161845240094</v>
      </c>
      <c r="R15" s="27">
        <v>8.8661849184321593</v>
      </c>
    </row>
    <row r="16" spans="1:19" x14ac:dyDescent="0.25">
      <c r="A16" s="33" t="s">
        <v>485</v>
      </c>
      <c r="B16" s="28">
        <v>3.6049792759454999</v>
      </c>
      <c r="C16" s="29">
        <v>4.5734695119376702E-2</v>
      </c>
      <c r="D16" s="27">
        <v>0.10600988273786199</v>
      </c>
      <c r="E16" s="29">
        <v>1.2552690118641601E-3</v>
      </c>
      <c r="F16" s="28">
        <v>32.164278629070402</v>
      </c>
      <c r="G16" s="28">
        <v>2.3758913993637698</v>
      </c>
      <c r="H16" s="28">
        <v>66.495454519316894</v>
      </c>
      <c r="I16" s="28">
        <v>11.7300143201615</v>
      </c>
      <c r="J16" s="28">
        <v>1.2811950406103501</v>
      </c>
      <c r="K16" s="27">
        <v>0.415579896803558</v>
      </c>
      <c r="L16" s="27">
        <v>0.68250924478831498</v>
      </c>
      <c r="M16" s="29">
        <v>3.7170965835600797E-2</v>
      </c>
      <c r="N16" s="27">
        <v>3.8114693232121502</v>
      </c>
      <c r="O16" s="27">
        <v>2.5300394948170799E-2</v>
      </c>
      <c r="P16" s="27">
        <v>0.125631383593973</v>
      </c>
      <c r="Q16" s="27">
        <v>2.2239117182274</v>
      </c>
      <c r="R16" s="27">
        <v>0.46971645200343398</v>
      </c>
    </row>
    <row r="17" spans="1:18" x14ac:dyDescent="0.25">
      <c r="D17" s="27"/>
      <c r="F17" s="28"/>
      <c r="G17" s="28"/>
      <c r="H17" s="28"/>
      <c r="I17" s="28"/>
      <c r="J17" s="28"/>
      <c r="L17" s="27"/>
      <c r="N17" s="27"/>
      <c r="O17" s="27"/>
      <c r="P17" s="27"/>
      <c r="Q17" s="27"/>
      <c r="R17" s="27"/>
    </row>
    <row r="18" spans="1:18" x14ac:dyDescent="0.25">
      <c r="A18" s="32" t="s">
        <v>486</v>
      </c>
      <c r="B18" s="28" t="s">
        <v>446</v>
      </c>
      <c r="C18" s="29" t="s">
        <v>473</v>
      </c>
      <c r="D18" s="27" t="s">
        <v>441</v>
      </c>
      <c r="E18" s="29" t="s">
        <v>469</v>
      </c>
      <c r="F18" s="28" t="s">
        <v>35</v>
      </c>
      <c r="G18" s="28" t="s">
        <v>34</v>
      </c>
      <c r="H18" s="28" t="s">
        <v>33</v>
      </c>
      <c r="I18" s="28" t="s">
        <v>32</v>
      </c>
      <c r="J18" s="28" t="s">
        <v>31</v>
      </c>
      <c r="K18" s="27" t="s">
        <v>30</v>
      </c>
      <c r="L18" s="27" t="s">
        <v>29</v>
      </c>
      <c r="M18" s="29" t="s">
        <v>28</v>
      </c>
      <c r="N18" s="27" t="s">
        <v>27</v>
      </c>
      <c r="O18" s="27" t="s">
        <v>26</v>
      </c>
      <c r="P18" s="27" t="s">
        <v>25</v>
      </c>
      <c r="Q18" s="27" t="s">
        <v>24</v>
      </c>
      <c r="R18" s="27" t="s">
        <v>23</v>
      </c>
    </row>
    <row r="19" spans="1:18" x14ac:dyDescent="0.25">
      <c r="A19" s="33" t="s">
        <v>474</v>
      </c>
      <c r="B19" s="28">
        <v>25</v>
      </c>
      <c r="C19" s="28">
        <v>26</v>
      </c>
      <c r="D19" s="28">
        <v>25</v>
      </c>
      <c r="E19" s="28">
        <v>26</v>
      </c>
      <c r="F19" s="28">
        <v>25</v>
      </c>
      <c r="G19" s="28">
        <v>26</v>
      </c>
      <c r="H19" s="28">
        <v>26</v>
      </c>
      <c r="I19" s="28">
        <v>26</v>
      </c>
      <c r="J19" s="28">
        <v>26</v>
      </c>
      <c r="K19" s="28">
        <v>26</v>
      </c>
      <c r="L19" s="28">
        <v>26</v>
      </c>
      <c r="M19" s="28">
        <v>26</v>
      </c>
      <c r="N19" s="28">
        <v>26</v>
      </c>
      <c r="O19" s="28">
        <v>26</v>
      </c>
      <c r="P19" s="28">
        <v>26</v>
      </c>
      <c r="Q19" s="28">
        <v>26</v>
      </c>
      <c r="R19" s="28">
        <v>26</v>
      </c>
    </row>
    <row r="20" spans="1:18" x14ac:dyDescent="0.25">
      <c r="A20" s="33" t="s">
        <v>475</v>
      </c>
      <c r="B20" s="28">
        <v>41.08</v>
      </c>
      <c r="C20" s="29">
        <v>0.55111538461538501</v>
      </c>
      <c r="D20" s="27">
        <v>1.3480000000000001</v>
      </c>
      <c r="E20" s="29">
        <v>1.01538461538462</v>
      </c>
      <c r="F20" s="28">
        <v>252.70400000000001</v>
      </c>
      <c r="G20" s="28">
        <v>24.1192307692308</v>
      </c>
      <c r="H20" s="28">
        <v>691.19230769230796</v>
      </c>
      <c r="I20" s="28">
        <v>96.988461538461493</v>
      </c>
      <c r="J20" s="28">
        <v>12.4692307692308</v>
      </c>
      <c r="K20" s="27">
        <v>4.3269230769230802</v>
      </c>
      <c r="L20" s="27">
        <v>3.5692307692307699</v>
      </c>
      <c r="M20" s="29">
        <v>0.16923076923076899</v>
      </c>
      <c r="N20" s="27">
        <v>2.76</v>
      </c>
      <c r="O20" s="27">
        <v>0.14307692307692299</v>
      </c>
      <c r="P20" s="27">
        <v>3.70653846153846</v>
      </c>
      <c r="Q20" s="27">
        <v>6.1015384615384596</v>
      </c>
      <c r="R20" s="27">
        <v>0.52076923076923098</v>
      </c>
    </row>
    <row r="21" spans="1:18" x14ac:dyDescent="0.25">
      <c r="A21" s="33" t="s">
        <v>476</v>
      </c>
      <c r="B21" s="28">
        <v>11.1202517957104</v>
      </c>
      <c r="C21" s="29">
        <v>0.204155495037107</v>
      </c>
      <c r="D21" s="27">
        <v>0.722334179356527</v>
      </c>
      <c r="E21" s="29">
        <v>6.0668075497871E-3</v>
      </c>
      <c r="F21" s="28">
        <v>151.34499903641799</v>
      </c>
      <c r="G21" s="28">
        <v>17.8593173269477</v>
      </c>
      <c r="H21" s="28">
        <v>579.17389576746405</v>
      </c>
      <c r="I21" s="28">
        <v>98.270277609959294</v>
      </c>
      <c r="J21" s="28">
        <v>8.4099830787353795</v>
      </c>
      <c r="K21" s="27">
        <v>2.80849535407238</v>
      </c>
      <c r="L21" s="27">
        <v>3.5996410077416598</v>
      </c>
      <c r="M21" s="29">
        <v>0.13496438276591599</v>
      </c>
      <c r="N21" s="27">
        <v>4.5491001307951002</v>
      </c>
      <c r="O21" s="27">
        <v>0.161561610063015</v>
      </c>
      <c r="P21" s="27">
        <v>2.1636079909404899</v>
      </c>
      <c r="Q21" s="27">
        <v>10.2172241601357</v>
      </c>
      <c r="R21" s="27">
        <v>0.33526017451433798</v>
      </c>
    </row>
    <row r="22" spans="1:18" x14ac:dyDescent="0.25">
      <c r="A22" s="33" t="s">
        <v>477</v>
      </c>
      <c r="B22" s="28">
        <v>40</v>
      </c>
      <c r="C22" s="29">
        <v>0.53200000000000003</v>
      </c>
      <c r="D22" s="27">
        <v>1.2</v>
      </c>
      <c r="E22" s="29">
        <v>1.016</v>
      </c>
      <c r="F22" s="28">
        <v>242.3</v>
      </c>
      <c r="G22" s="28">
        <v>22.7</v>
      </c>
      <c r="H22" s="28">
        <v>459</v>
      </c>
      <c r="I22" s="28">
        <v>71.7</v>
      </c>
      <c r="J22" s="28">
        <v>10.5</v>
      </c>
      <c r="K22" s="27">
        <v>3.95</v>
      </c>
      <c r="L22" s="27">
        <v>2.75</v>
      </c>
      <c r="M22" s="29">
        <v>0.15</v>
      </c>
      <c r="N22" s="27">
        <v>0.14000000000000001</v>
      </c>
      <c r="O22" s="27">
        <v>8.5000000000000006E-2</v>
      </c>
      <c r="P22" s="27">
        <v>3.4849999999999999</v>
      </c>
      <c r="Q22" s="27">
        <v>1.825</v>
      </c>
      <c r="R22" s="27">
        <v>0.47499999999999998</v>
      </c>
    </row>
    <row r="23" spans="1:18" x14ac:dyDescent="0.25">
      <c r="A23" s="33" t="s">
        <v>478</v>
      </c>
      <c r="B23" s="28">
        <v>40.190476190476197</v>
      </c>
      <c r="C23" s="29">
        <v>0.55336363636363595</v>
      </c>
      <c r="D23" s="27">
        <v>1.3190476190476199</v>
      </c>
      <c r="E23" s="29">
        <v>1.0155454545454501</v>
      </c>
      <c r="F23" s="28">
        <v>242.80952380952399</v>
      </c>
      <c r="G23" s="28">
        <v>22.140909090909101</v>
      </c>
      <c r="H23" s="28">
        <v>606.95454545454504</v>
      </c>
      <c r="I23" s="28">
        <v>86.495454545454507</v>
      </c>
      <c r="J23" s="28">
        <v>11.490909090909099</v>
      </c>
      <c r="K23" s="27">
        <v>4.1454545454545499</v>
      </c>
      <c r="L23" s="27">
        <v>2.8318181818181798</v>
      </c>
      <c r="M23" s="29">
        <v>0.15909090909090901</v>
      </c>
      <c r="N23" s="27">
        <v>1.93818181818182</v>
      </c>
      <c r="O23" s="27">
        <v>0.11454545454545501</v>
      </c>
      <c r="P23" s="27">
        <v>3.46818181818182</v>
      </c>
      <c r="Q23" s="27">
        <v>3.83363636363636</v>
      </c>
      <c r="R23" s="27">
        <v>0.48681818181818198</v>
      </c>
    </row>
    <row r="24" spans="1:18" x14ac:dyDescent="0.25">
      <c r="A24" s="33" t="s">
        <v>479</v>
      </c>
      <c r="B24" s="28">
        <v>7.4130000000000003</v>
      </c>
      <c r="C24" s="29">
        <v>0.2120118</v>
      </c>
      <c r="D24" s="27">
        <v>0.74129999999999996</v>
      </c>
      <c r="E24" s="29">
        <v>6.6716999999999202E-3</v>
      </c>
      <c r="F24" s="28">
        <v>146.48088000000001</v>
      </c>
      <c r="G24" s="28">
        <v>15.78969</v>
      </c>
      <c r="H24" s="28">
        <v>375.83909999999997</v>
      </c>
      <c r="I24" s="28">
        <v>75.241950000000003</v>
      </c>
      <c r="J24" s="28">
        <v>5.9303999999999997</v>
      </c>
      <c r="K24" s="27">
        <v>2.8169400000000002</v>
      </c>
      <c r="L24" s="27">
        <v>2.0015100000000001</v>
      </c>
      <c r="M24" s="29">
        <v>7.4130000000000001E-2</v>
      </c>
      <c r="N24" s="27">
        <v>0.17791199999999999</v>
      </c>
      <c r="O24" s="27">
        <v>4.4477999999999997E-2</v>
      </c>
      <c r="P24" s="27">
        <v>1.504839</v>
      </c>
      <c r="Q24" s="27">
        <v>1.890315</v>
      </c>
      <c r="R24" s="27">
        <v>0.32617200000000002</v>
      </c>
    </row>
    <row r="25" spans="1:18" x14ac:dyDescent="0.25">
      <c r="A25" s="33" t="s">
        <v>480</v>
      </c>
      <c r="B25" s="28">
        <v>25</v>
      </c>
      <c r="C25" s="29">
        <v>0.09</v>
      </c>
      <c r="D25" s="27">
        <v>0.3</v>
      </c>
      <c r="E25" s="29">
        <v>1.0029999999999999</v>
      </c>
      <c r="F25" s="28">
        <v>25.2</v>
      </c>
      <c r="G25" s="28">
        <v>2.4</v>
      </c>
      <c r="H25" s="28">
        <v>92</v>
      </c>
      <c r="I25" s="28">
        <v>5</v>
      </c>
      <c r="J25" s="28">
        <v>1.8</v>
      </c>
      <c r="K25" s="27">
        <v>0.4</v>
      </c>
      <c r="L25" s="27">
        <v>0.5</v>
      </c>
      <c r="M25" s="29">
        <v>0</v>
      </c>
      <c r="N25" s="27">
        <v>0.01</v>
      </c>
      <c r="O25" s="27">
        <v>0.02</v>
      </c>
      <c r="P25" s="27">
        <v>0.81</v>
      </c>
      <c r="Q25" s="27">
        <v>0.26</v>
      </c>
      <c r="R25" s="27">
        <v>0.1</v>
      </c>
    </row>
    <row r="26" spans="1:18" x14ac:dyDescent="0.25">
      <c r="A26" s="33" t="s">
        <v>481</v>
      </c>
      <c r="B26" s="28">
        <v>72</v>
      </c>
      <c r="C26" s="29">
        <v>0.90900000000000003</v>
      </c>
      <c r="D26" s="27">
        <v>2.9</v>
      </c>
      <c r="E26" s="29">
        <v>1.026</v>
      </c>
      <c r="F26" s="28">
        <v>630.4</v>
      </c>
      <c r="G26" s="28">
        <v>69.900000000000006</v>
      </c>
      <c r="H26" s="28">
        <v>2260</v>
      </c>
      <c r="I26" s="28">
        <v>312.2</v>
      </c>
      <c r="J26" s="28">
        <v>40</v>
      </c>
      <c r="K26" s="27">
        <v>10.199999999999999</v>
      </c>
      <c r="L26" s="27">
        <v>16</v>
      </c>
      <c r="M26" s="29">
        <v>0.5</v>
      </c>
      <c r="N26" s="27">
        <v>17.88</v>
      </c>
      <c r="O26" s="27">
        <v>0.64</v>
      </c>
      <c r="P26" s="27">
        <v>11.71</v>
      </c>
      <c r="Q26" s="27">
        <v>40.4</v>
      </c>
      <c r="R26" s="27">
        <v>1.44</v>
      </c>
    </row>
    <row r="27" spans="1:18" x14ac:dyDescent="0.25">
      <c r="A27" s="33" t="s">
        <v>482</v>
      </c>
      <c r="B27" s="28">
        <v>47</v>
      </c>
      <c r="C27" s="29">
        <v>0.81899999999999995</v>
      </c>
      <c r="D27" s="27">
        <v>2.6</v>
      </c>
      <c r="E27" s="29">
        <v>2.30000000000001E-2</v>
      </c>
      <c r="F27" s="28">
        <v>605.20000000000005</v>
      </c>
      <c r="G27" s="28">
        <v>67.5</v>
      </c>
      <c r="H27" s="28">
        <v>2168</v>
      </c>
      <c r="I27" s="28">
        <v>307.2</v>
      </c>
      <c r="J27" s="28">
        <v>38.200000000000003</v>
      </c>
      <c r="K27" s="27">
        <v>9.8000000000000007</v>
      </c>
      <c r="L27" s="27">
        <v>15.5</v>
      </c>
      <c r="M27" s="29">
        <v>0.5</v>
      </c>
      <c r="N27" s="27">
        <v>17.87</v>
      </c>
      <c r="O27" s="27">
        <v>0.62</v>
      </c>
      <c r="P27" s="27">
        <v>10.9</v>
      </c>
      <c r="Q27" s="27">
        <v>40.14</v>
      </c>
      <c r="R27" s="27">
        <v>1.34</v>
      </c>
    </row>
    <row r="28" spans="1:18" x14ac:dyDescent="0.25">
      <c r="A28" s="33" t="s">
        <v>483</v>
      </c>
      <c r="B28" s="28">
        <v>0.92039873595417299</v>
      </c>
      <c r="C28" s="29">
        <v>-0.16262866253637501</v>
      </c>
      <c r="D28" s="27">
        <v>0.392900911342209</v>
      </c>
      <c r="E28" s="29">
        <v>-0.22998037634806401</v>
      </c>
      <c r="F28" s="28">
        <v>0.56603122953138396</v>
      </c>
      <c r="G28" s="28">
        <v>1.0692645319418701</v>
      </c>
      <c r="H28" s="28">
        <v>1.2911027262171899</v>
      </c>
      <c r="I28" s="28">
        <v>1.0348229879041</v>
      </c>
      <c r="J28" s="28">
        <v>1.4239753699058999</v>
      </c>
      <c r="K28" s="27">
        <v>0.61276436577822002</v>
      </c>
      <c r="L28" s="27">
        <v>2.2362924304757898</v>
      </c>
      <c r="M28" s="29">
        <v>0.63819545631224694</v>
      </c>
      <c r="N28" s="27">
        <v>1.7162061325111</v>
      </c>
      <c r="O28" s="27">
        <v>1.9304495379962301</v>
      </c>
      <c r="P28" s="27">
        <v>1.80040647569423</v>
      </c>
      <c r="Q28" s="27">
        <v>2.20961686771538</v>
      </c>
      <c r="R28" s="27">
        <v>0.94225359165300904</v>
      </c>
    </row>
    <row r="29" spans="1:18" x14ac:dyDescent="0.25">
      <c r="A29" s="33" t="s">
        <v>484</v>
      </c>
      <c r="B29" s="28">
        <v>0.44843920913512703</v>
      </c>
      <c r="C29" s="29">
        <v>-0.68058661272824805</v>
      </c>
      <c r="D29" s="27">
        <v>-0.89618749821445698</v>
      </c>
      <c r="E29" s="29">
        <v>-1.0133768875526901</v>
      </c>
      <c r="F29" s="28">
        <v>-0.370126750267112</v>
      </c>
      <c r="G29" s="28">
        <v>0.46770146465204399</v>
      </c>
      <c r="H29" s="28">
        <v>0.87033861808373203</v>
      </c>
      <c r="I29" s="28">
        <v>-0.31608199836634399</v>
      </c>
      <c r="J29" s="28">
        <v>2.3152604428865402</v>
      </c>
      <c r="K29" s="27">
        <v>-0.66708312980088602</v>
      </c>
      <c r="L29" s="27">
        <v>4.5571325072908397</v>
      </c>
      <c r="M29" s="29">
        <v>-0.355851117139448</v>
      </c>
      <c r="N29" s="27">
        <v>2.4469448502643201</v>
      </c>
      <c r="O29" s="27">
        <v>2.4205577737499802</v>
      </c>
      <c r="P29" s="27">
        <v>4.7300110161385298</v>
      </c>
      <c r="Q29" s="27">
        <v>3.9640803070306299</v>
      </c>
      <c r="R29" s="27">
        <v>0.30763008852153301</v>
      </c>
    </row>
    <row r="30" spans="1:18" x14ac:dyDescent="0.25">
      <c r="A30" s="33" t="s">
        <v>485</v>
      </c>
      <c r="B30" s="28">
        <v>2.2240503591420802</v>
      </c>
      <c r="C30" s="29">
        <v>4.0038186653900097E-2</v>
      </c>
      <c r="D30" s="27">
        <v>0.14446683587130499</v>
      </c>
      <c r="E30" s="29">
        <v>1.1897988492914E-3</v>
      </c>
      <c r="F30" s="28">
        <v>30.268999807283599</v>
      </c>
      <c r="G30" s="28">
        <v>3.5025002903673901</v>
      </c>
      <c r="H30" s="28">
        <v>113.58534601084099</v>
      </c>
      <c r="I30" s="28">
        <v>19.272387043821599</v>
      </c>
      <c r="J30" s="28">
        <v>1.6493333779791099</v>
      </c>
      <c r="K30" s="27">
        <v>0.55079125439422105</v>
      </c>
      <c r="L30" s="27">
        <v>0.70594768232321203</v>
      </c>
      <c r="M30" s="29">
        <v>2.6468693129361901E-2</v>
      </c>
      <c r="N30" s="27">
        <v>0.89215193600814302</v>
      </c>
      <c r="O30" s="27">
        <v>3.1684838552260897E-2</v>
      </c>
      <c r="P30" s="27">
        <v>0.42431843713734002</v>
      </c>
      <c r="Q30" s="27">
        <v>2.0037625141262998</v>
      </c>
      <c r="R30" s="27">
        <v>6.5749929691505199E-2</v>
      </c>
    </row>
    <row r="31" spans="1:18" x14ac:dyDescent="0.25">
      <c r="D31" s="27"/>
      <c r="F31" s="28"/>
      <c r="G31" s="28"/>
      <c r="H31" s="28"/>
      <c r="I31" s="28"/>
      <c r="J31" s="28"/>
      <c r="L31" s="27"/>
      <c r="N31" s="27"/>
      <c r="O31" s="27"/>
      <c r="P31" s="27"/>
      <c r="Q31" s="27"/>
      <c r="R31" s="27"/>
    </row>
    <row r="32" spans="1:18" x14ac:dyDescent="0.25">
      <c r="A32" s="32" t="s">
        <v>487</v>
      </c>
      <c r="B32" s="28" t="s">
        <v>446</v>
      </c>
      <c r="C32" s="29" t="s">
        <v>473</v>
      </c>
      <c r="D32" s="27" t="s">
        <v>441</v>
      </c>
      <c r="E32" s="29" t="s">
        <v>469</v>
      </c>
      <c r="F32" s="28" t="s">
        <v>35</v>
      </c>
      <c r="G32" s="28" t="s">
        <v>34</v>
      </c>
      <c r="H32" s="28" t="s">
        <v>33</v>
      </c>
      <c r="I32" s="28" t="s">
        <v>32</v>
      </c>
      <c r="J32" s="28" t="s">
        <v>31</v>
      </c>
      <c r="K32" s="27" t="s">
        <v>30</v>
      </c>
      <c r="L32" s="27" t="s">
        <v>29</v>
      </c>
      <c r="M32" s="29" t="s">
        <v>28</v>
      </c>
      <c r="N32" s="27" t="s">
        <v>27</v>
      </c>
      <c r="O32" s="27" t="s">
        <v>26</v>
      </c>
      <c r="P32" s="27" t="s">
        <v>25</v>
      </c>
      <c r="Q32" s="27" t="s">
        <v>24</v>
      </c>
      <c r="R32" s="27" t="s">
        <v>23</v>
      </c>
    </row>
    <row r="33" spans="1:18" x14ac:dyDescent="0.25">
      <c r="A33" s="33" t="s">
        <v>474</v>
      </c>
      <c r="B33" s="28">
        <v>14</v>
      </c>
      <c r="C33" s="28">
        <v>14</v>
      </c>
      <c r="D33" s="28">
        <v>14</v>
      </c>
      <c r="E33" s="28">
        <v>14</v>
      </c>
      <c r="F33" s="28">
        <v>14</v>
      </c>
      <c r="G33" s="28">
        <v>14</v>
      </c>
      <c r="H33" s="28">
        <v>14</v>
      </c>
      <c r="I33" s="28">
        <v>14</v>
      </c>
      <c r="J33" s="28">
        <v>14</v>
      </c>
      <c r="K33" s="28">
        <v>14</v>
      </c>
      <c r="L33" s="28">
        <v>14</v>
      </c>
      <c r="M33" s="28">
        <v>14</v>
      </c>
      <c r="N33" s="28">
        <v>14</v>
      </c>
      <c r="O33" s="28">
        <v>14</v>
      </c>
      <c r="P33" s="28">
        <v>14</v>
      </c>
      <c r="Q33" s="28">
        <v>14</v>
      </c>
      <c r="R33" s="28">
        <v>14</v>
      </c>
    </row>
    <row r="34" spans="1:18" x14ac:dyDescent="0.25">
      <c r="A34" s="33" t="s">
        <v>475</v>
      </c>
      <c r="B34" s="28">
        <v>44.928571428571402</v>
      </c>
      <c r="C34" s="29">
        <v>0.55957142857142905</v>
      </c>
      <c r="D34" s="27">
        <v>1.22857142857143</v>
      </c>
      <c r="E34" s="29">
        <v>1.0161428571428599</v>
      </c>
      <c r="F34" s="28">
        <v>207.88571428571399</v>
      </c>
      <c r="G34" s="28">
        <v>27.121428571428599</v>
      </c>
      <c r="H34" s="28">
        <v>505.78571428571399</v>
      </c>
      <c r="I34" s="28">
        <v>81.242857142857105</v>
      </c>
      <c r="J34" s="28">
        <v>10.2214285714286</v>
      </c>
      <c r="K34" s="27">
        <v>8.7714285714285705</v>
      </c>
      <c r="L34" s="27">
        <v>4.3785714285714299</v>
      </c>
      <c r="M34" s="29">
        <v>0.25</v>
      </c>
      <c r="N34" s="27">
        <v>0.16285714285714301</v>
      </c>
      <c r="O34" s="27">
        <v>0.376428571428571</v>
      </c>
      <c r="P34" s="27">
        <v>6.96</v>
      </c>
      <c r="Q34" s="27">
        <v>3.9764285714285701</v>
      </c>
      <c r="R34" s="27">
        <v>0.7</v>
      </c>
    </row>
    <row r="35" spans="1:18" x14ac:dyDescent="0.25">
      <c r="A35" s="33" t="s">
        <v>476</v>
      </c>
      <c r="B35" s="28">
        <v>18.4243329311008</v>
      </c>
      <c r="C35" s="29">
        <v>0.19403319077126799</v>
      </c>
      <c r="D35" s="27">
        <v>0.61697596440975</v>
      </c>
      <c r="E35" s="29">
        <v>6.2862137663687199E-3</v>
      </c>
      <c r="F35" s="28">
        <v>119.32073684719801</v>
      </c>
      <c r="G35" s="28">
        <v>20.468443951658799</v>
      </c>
      <c r="H35" s="28">
        <v>328.27384876078702</v>
      </c>
      <c r="I35" s="28">
        <v>69.437395315001993</v>
      </c>
      <c r="J35" s="28">
        <v>4.2852481431477996</v>
      </c>
      <c r="K35" s="27">
        <v>9.2168264663001107</v>
      </c>
      <c r="L35" s="27">
        <v>2.5870025932693599</v>
      </c>
      <c r="M35" s="29">
        <v>0.26530099016893099</v>
      </c>
      <c r="N35" s="27">
        <v>4.7463114654932297E-2</v>
      </c>
      <c r="O35" s="27">
        <v>0.22547751526507001</v>
      </c>
      <c r="P35" s="27">
        <v>8.5243172521548392</v>
      </c>
      <c r="Q35" s="27">
        <v>5.4475479411776204</v>
      </c>
      <c r="R35" s="27">
        <v>0.56984478318492704</v>
      </c>
    </row>
    <row r="36" spans="1:18" x14ac:dyDescent="0.25">
      <c r="A36" s="33" t="s">
        <v>477</v>
      </c>
      <c r="B36" s="28">
        <v>44</v>
      </c>
      <c r="C36" s="29">
        <v>0.624</v>
      </c>
      <c r="D36" s="27">
        <v>1.1499999999999999</v>
      </c>
      <c r="E36" s="29">
        <v>1.0175000000000001</v>
      </c>
      <c r="F36" s="28">
        <v>199.1</v>
      </c>
      <c r="G36" s="28">
        <v>24.75</v>
      </c>
      <c r="H36" s="28">
        <v>429</v>
      </c>
      <c r="I36" s="28">
        <v>50.95</v>
      </c>
      <c r="J36" s="28">
        <v>11.35</v>
      </c>
      <c r="K36" s="27">
        <v>5.35</v>
      </c>
      <c r="L36" s="27">
        <v>3.9</v>
      </c>
      <c r="M36" s="29">
        <v>0.2</v>
      </c>
      <c r="N36" s="27">
        <v>0.17499999999999999</v>
      </c>
      <c r="O36" s="27">
        <v>0.27500000000000002</v>
      </c>
      <c r="P36" s="27">
        <v>3.6549999999999998</v>
      </c>
      <c r="Q36" s="27">
        <v>2.105</v>
      </c>
      <c r="R36" s="27">
        <v>0.56000000000000005</v>
      </c>
    </row>
    <row r="37" spans="1:18" x14ac:dyDescent="0.25">
      <c r="A37" s="33" t="s">
        <v>478</v>
      </c>
      <c r="B37" s="28">
        <v>43.75</v>
      </c>
      <c r="C37" s="29">
        <v>0.56741666666666701</v>
      </c>
      <c r="D37" s="27">
        <v>1.2333333333333301</v>
      </c>
      <c r="E37" s="29">
        <v>1.01633333333333</v>
      </c>
      <c r="F37" s="28">
        <v>196.24166666666699</v>
      </c>
      <c r="G37" s="28">
        <v>24.65</v>
      </c>
      <c r="H37" s="28">
        <v>478</v>
      </c>
      <c r="I37" s="28">
        <v>74.566666666666706</v>
      </c>
      <c r="J37" s="28">
        <v>10.258333333333301</v>
      </c>
      <c r="K37" s="27">
        <v>6.9833333333333298</v>
      </c>
      <c r="L37" s="27">
        <v>4.44166666666667</v>
      </c>
      <c r="M37" s="29">
        <v>0.21666666666666701</v>
      </c>
      <c r="N37" s="27">
        <v>0.16250000000000001</v>
      </c>
      <c r="O37" s="27">
        <v>0.35499999999999998</v>
      </c>
      <c r="P37" s="27">
        <v>5.4341666666666697</v>
      </c>
      <c r="Q37" s="27">
        <v>2.83666666666667</v>
      </c>
      <c r="R37" s="27">
        <v>0.62666666666666704</v>
      </c>
    </row>
    <row r="38" spans="1:18" x14ac:dyDescent="0.25">
      <c r="A38" s="33" t="s">
        <v>479</v>
      </c>
      <c r="B38" s="28">
        <v>19.273800000000001</v>
      </c>
      <c r="C38" s="29">
        <v>0.18754889999999999</v>
      </c>
      <c r="D38" s="27">
        <v>0.81542999999999999</v>
      </c>
      <c r="E38" s="29">
        <v>8.1542999999997604E-3</v>
      </c>
      <c r="F38" s="28">
        <v>139.43852999999999</v>
      </c>
      <c r="G38" s="28">
        <v>18.458369999999999</v>
      </c>
      <c r="H38" s="28">
        <v>220.9074</v>
      </c>
      <c r="I38" s="28">
        <v>57.376620000000003</v>
      </c>
      <c r="J38" s="28">
        <v>3.7806299999999999</v>
      </c>
      <c r="K38" s="27">
        <v>5.3373600000000003</v>
      </c>
      <c r="L38" s="27">
        <v>3.40998</v>
      </c>
      <c r="M38" s="29">
        <v>0.14826</v>
      </c>
      <c r="N38" s="27">
        <v>4.4477999999999997E-2</v>
      </c>
      <c r="O38" s="27">
        <v>0.140847</v>
      </c>
      <c r="P38" s="27">
        <v>4.0326719999999998</v>
      </c>
      <c r="Q38" s="27">
        <v>1.6382730000000001</v>
      </c>
      <c r="R38" s="27">
        <v>0.415128</v>
      </c>
    </row>
    <row r="39" spans="1:18" x14ac:dyDescent="0.25">
      <c r="A39" s="33" t="s">
        <v>480</v>
      </c>
      <c r="B39" s="28">
        <v>19</v>
      </c>
      <c r="C39" s="29">
        <v>0.184</v>
      </c>
      <c r="D39" s="27">
        <v>0.3</v>
      </c>
      <c r="E39" s="29">
        <v>1.0049999999999999</v>
      </c>
      <c r="F39" s="28">
        <v>74.2</v>
      </c>
      <c r="G39" s="28">
        <v>3.5</v>
      </c>
      <c r="H39" s="28">
        <v>94</v>
      </c>
      <c r="I39" s="28">
        <v>10.7</v>
      </c>
      <c r="J39" s="28">
        <v>2.2000000000000002</v>
      </c>
      <c r="K39" s="27">
        <v>1.1000000000000001</v>
      </c>
      <c r="L39" s="27">
        <v>0.3</v>
      </c>
      <c r="M39" s="29">
        <v>0</v>
      </c>
      <c r="N39" s="27">
        <v>0.09</v>
      </c>
      <c r="O39" s="27">
        <v>0.17</v>
      </c>
      <c r="P39" s="27">
        <v>0.36</v>
      </c>
      <c r="Q39" s="27">
        <v>0.42</v>
      </c>
      <c r="R39" s="27">
        <v>0.1</v>
      </c>
    </row>
    <row r="40" spans="1:18" x14ac:dyDescent="0.25">
      <c r="A40" s="33" t="s">
        <v>481</v>
      </c>
      <c r="B40" s="28">
        <v>85</v>
      </c>
      <c r="C40" s="29">
        <v>0.84099999999999997</v>
      </c>
      <c r="D40" s="27">
        <v>2.1</v>
      </c>
      <c r="E40" s="29">
        <v>1.0249999999999999</v>
      </c>
      <c r="F40" s="28">
        <v>481.3</v>
      </c>
      <c r="G40" s="28">
        <v>80.400000000000006</v>
      </c>
      <c r="H40" s="28">
        <v>1251</v>
      </c>
      <c r="I40" s="28">
        <v>231.9</v>
      </c>
      <c r="J40" s="28">
        <v>17.8</v>
      </c>
      <c r="K40" s="27">
        <v>37.9</v>
      </c>
      <c r="L40" s="27">
        <v>7.7</v>
      </c>
      <c r="M40" s="29">
        <v>0.9</v>
      </c>
      <c r="N40" s="27">
        <v>0.24</v>
      </c>
      <c r="O40" s="27">
        <v>0.84</v>
      </c>
      <c r="P40" s="27">
        <v>31.87</v>
      </c>
      <c r="Q40" s="27">
        <v>21.21</v>
      </c>
      <c r="R40" s="27">
        <v>2.1800000000000002</v>
      </c>
    </row>
    <row r="41" spans="1:18" x14ac:dyDescent="0.25">
      <c r="A41" s="33" t="s">
        <v>482</v>
      </c>
      <c r="B41" s="28">
        <v>66</v>
      </c>
      <c r="C41" s="29">
        <v>0.65700000000000003</v>
      </c>
      <c r="D41" s="27">
        <v>1.8</v>
      </c>
      <c r="E41" s="29">
        <v>0.02</v>
      </c>
      <c r="F41" s="28">
        <v>407.1</v>
      </c>
      <c r="G41" s="28">
        <v>76.900000000000006</v>
      </c>
      <c r="H41" s="28">
        <v>1157</v>
      </c>
      <c r="I41" s="28">
        <v>221.2</v>
      </c>
      <c r="J41" s="28">
        <v>15.6</v>
      </c>
      <c r="K41" s="27">
        <v>36.799999999999997</v>
      </c>
      <c r="L41" s="27">
        <v>7.4</v>
      </c>
      <c r="M41" s="29">
        <v>0.9</v>
      </c>
      <c r="N41" s="27">
        <v>0.15</v>
      </c>
      <c r="O41" s="27">
        <v>0.67</v>
      </c>
      <c r="P41" s="27">
        <v>31.51</v>
      </c>
      <c r="Q41" s="27">
        <v>20.79</v>
      </c>
      <c r="R41" s="27">
        <v>2.08</v>
      </c>
    </row>
    <row r="42" spans="1:18" x14ac:dyDescent="0.25">
      <c r="A42" s="33" t="s">
        <v>483</v>
      </c>
      <c r="B42" s="28">
        <v>0.41816851178271702</v>
      </c>
      <c r="C42" s="29">
        <v>-0.43227905590675603</v>
      </c>
      <c r="D42" s="27">
        <v>3.9996931985303401E-2</v>
      </c>
      <c r="E42" s="29">
        <v>-0.26977509007331202</v>
      </c>
      <c r="F42" s="28">
        <v>0.65172471494124296</v>
      </c>
      <c r="G42" s="28">
        <v>1.0782240174033799</v>
      </c>
      <c r="H42" s="28">
        <v>0.85377338121003798</v>
      </c>
      <c r="I42" s="28">
        <v>0.72724358752197704</v>
      </c>
      <c r="J42" s="28">
        <v>-0.24178105119385501</v>
      </c>
      <c r="K42" s="27">
        <v>2.14934170593579</v>
      </c>
      <c r="L42" s="27">
        <v>-3.7756065480966397E-2</v>
      </c>
      <c r="M42" s="29">
        <v>1.19346571024408</v>
      </c>
      <c r="N42" s="27">
        <v>3.1084367024447998E-3</v>
      </c>
      <c r="O42" s="27">
        <v>1.0294898560696399</v>
      </c>
      <c r="P42" s="27">
        <v>1.8041100800340499</v>
      </c>
      <c r="Q42" s="27">
        <v>2.2231619153351598</v>
      </c>
      <c r="R42" s="27">
        <v>1.22032382139642</v>
      </c>
    </row>
    <row r="43" spans="1:18" x14ac:dyDescent="0.25">
      <c r="A43" s="33" t="s">
        <v>484</v>
      </c>
      <c r="B43" s="28">
        <v>-0.67292618878007104</v>
      </c>
      <c r="C43" s="29">
        <v>-1.1221279438982601</v>
      </c>
      <c r="D43" s="27">
        <v>-1.66395822432467</v>
      </c>
      <c r="E43" s="29">
        <v>-1.43657387373504</v>
      </c>
      <c r="F43" s="28">
        <v>-0.54871469961834196</v>
      </c>
      <c r="G43" s="28">
        <v>0.66952271774115701</v>
      </c>
      <c r="H43" s="28">
        <v>-0.19313996150891</v>
      </c>
      <c r="I43" s="28">
        <v>-0.81922448104145196</v>
      </c>
      <c r="J43" s="28">
        <v>-0.89586500294359706</v>
      </c>
      <c r="K43" s="27">
        <v>4.2145097207010398</v>
      </c>
      <c r="L43" s="27">
        <v>-1.6521055211575999</v>
      </c>
      <c r="M43" s="29">
        <v>0.36362792900014301</v>
      </c>
      <c r="N43" s="27">
        <v>-1.12167627626898</v>
      </c>
      <c r="O43" s="27">
        <v>-0.36872641615716301</v>
      </c>
      <c r="P43" s="27">
        <v>2.4733890212262</v>
      </c>
      <c r="Q43" s="27">
        <v>4.2260867324666398</v>
      </c>
      <c r="R43" s="27">
        <v>0.66657995266662495</v>
      </c>
    </row>
    <row r="44" spans="1:18" x14ac:dyDescent="0.25">
      <c r="A44" s="33" t="s">
        <v>485</v>
      </c>
      <c r="B44" s="28">
        <v>4.9241101005739703</v>
      </c>
      <c r="C44" s="29">
        <v>5.1857551537759297E-2</v>
      </c>
      <c r="D44" s="27">
        <v>0.16489376247826501</v>
      </c>
      <c r="E44" s="29">
        <v>1.6800612981266801E-3</v>
      </c>
      <c r="F44" s="28">
        <v>31.889808315687699</v>
      </c>
      <c r="G44" s="28">
        <v>5.4704217505351798</v>
      </c>
      <c r="H44" s="28">
        <v>87.734876507179195</v>
      </c>
      <c r="I44" s="28">
        <v>18.5579245070514</v>
      </c>
      <c r="J44" s="28">
        <v>1.14528074064059</v>
      </c>
      <c r="K44" s="27">
        <v>2.4633004878746698</v>
      </c>
      <c r="L44" s="27">
        <v>0.691405525907833</v>
      </c>
      <c r="M44" s="29">
        <v>7.0904672113144496E-2</v>
      </c>
      <c r="N44" s="27">
        <v>1.2685050967709E-2</v>
      </c>
      <c r="O44" s="27">
        <v>6.0261400753070203E-2</v>
      </c>
      <c r="P44" s="27">
        <v>2.2782196152664098</v>
      </c>
      <c r="Q44" s="27">
        <v>1.4559184281366</v>
      </c>
      <c r="R44" s="27">
        <v>0.15229742445132</v>
      </c>
    </row>
    <row r="45" spans="1:18" x14ac:dyDescent="0.25">
      <c r="D45" s="27"/>
      <c r="F45" s="28"/>
      <c r="G45" s="28"/>
      <c r="H45" s="28"/>
      <c r="I45" s="28"/>
      <c r="J45" s="28"/>
      <c r="L45" s="27"/>
      <c r="N45" s="27"/>
      <c r="O45" s="27"/>
      <c r="P45" s="27"/>
      <c r="Q45" s="27"/>
      <c r="R45" s="27"/>
    </row>
    <row r="46" spans="1:18" x14ac:dyDescent="0.25">
      <c r="A46" s="32" t="s">
        <v>548</v>
      </c>
      <c r="B46" s="28" t="s">
        <v>446</v>
      </c>
      <c r="C46" s="29" t="s">
        <v>473</v>
      </c>
      <c r="D46" s="27" t="s">
        <v>441</v>
      </c>
      <c r="E46" s="29" t="s">
        <v>469</v>
      </c>
      <c r="F46" s="28" t="s">
        <v>35</v>
      </c>
      <c r="G46" s="28" t="s">
        <v>34</v>
      </c>
      <c r="H46" s="28" t="s">
        <v>33</v>
      </c>
      <c r="I46" s="28" t="s">
        <v>32</v>
      </c>
      <c r="J46" s="28" t="s">
        <v>31</v>
      </c>
      <c r="K46" s="27" t="s">
        <v>30</v>
      </c>
      <c r="L46" s="27" t="s">
        <v>29</v>
      </c>
      <c r="M46" s="29" t="s">
        <v>28</v>
      </c>
      <c r="N46" s="27" t="s">
        <v>27</v>
      </c>
      <c r="O46" s="27" t="s">
        <v>26</v>
      </c>
      <c r="P46" s="27" t="s">
        <v>25</v>
      </c>
      <c r="Q46" s="27" t="s">
        <v>24</v>
      </c>
      <c r="R46" s="27" t="s">
        <v>23</v>
      </c>
    </row>
    <row r="47" spans="1:18" x14ac:dyDescent="0.25">
      <c r="A47" s="33" t="s">
        <v>474</v>
      </c>
      <c r="B47" s="28">
        <v>37</v>
      </c>
      <c r="C47" s="28">
        <v>37</v>
      </c>
      <c r="D47" s="28">
        <v>37</v>
      </c>
      <c r="E47" s="28">
        <v>37</v>
      </c>
      <c r="F47" s="28">
        <v>37</v>
      </c>
      <c r="G47" s="28">
        <v>37</v>
      </c>
      <c r="H47" s="28">
        <v>37</v>
      </c>
      <c r="I47" s="28">
        <v>37</v>
      </c>
      <c r="J47" s="28">
        <v>37</v>
      </c>
      <c r="K47" s="28">
        <v>37</v>
      </c>
      <c r="L47" s="28">
        <v>37</v>
      </c>
      <c r="M47" s="28">
        <v>37</v>
      </c>
      <c r="N47" s="28">
        <v>37</v>
      </c>
      <c r="O47" s="28">
        <v>37</v>
      </c>
      <c r="P47" s="28">
        <v>37</v>
      </c>
      <c r="Q47" s="28">
        <v>37</v>
      </c>
      <c r="R47" s="28">
        <v>37</v>
      </c>
    </row>
    <row r="48" spans="1:18" x14ac:dyDescent="0.25">
      <c r="A48" s="33" t="s">
        <v>475</v>
      </c>
      <c r="B48" s="28">
        <v>40.324324324324301</v>
      </c>
      <c r="C48" s="29">
        <v>0.63654054054054099</v>
      </c>
      <c r="D48" s="27">
        <v>1.5297297297297301</v>
      </c>
      <c r="E48" s="29">
        <v>1.0191081081081099</v>
      </c>
      <c r="F48" s="28">
        <v>279.27027027026998</v>
      </c>
      <c r="G48" s="28">
        <v>59.040540540540498</v>
      </c>
      <c r="H48" s="28">
        <v>697.02702702702697</v>
      </c>
      <c r="I48" s="28">
        <v>168.22432432432399</v>
      </c>
      <c r="J48" s="28">
        <v>12.4783783783784</v>
      </c>
      <c r="K48" s="27">
        <v>5.3243243243243201</v>
      </c>
      <c r="L48" s="27">
        <v>10.481081081081101</v>
      </c>
      <c r="M48" s="29">
        <v>0.18108108108108101</v>
      </c>
      <c r="N48" s="27">
        <v>0.15675675675675699</v>
      </c>
      <c r="O48" s="27">
        <v>0.307027027027027</v>
      </c>
      <c r="P48" s="27">
        <v>1.72351351351351</v>
      </c>
      <c r="Q48" s="27">
        <v>3.0202702702702702</v>
      </c>
      <c r="R48" s="27">
        <v>0.55216216216216196</v>
      </c>
    </row>
    <row r="49" spans="1:18" x14ac:dyDescent="0.25">
      <c r="A49" s="33" t="s">
        <v>476</v>
      </c>
      <c r="B49" s="28">
        <v>16.566455488349</v>
      </c>
      <c r="C49" s="29">
        <v>0.199155940379866</v>
      </c>
      <c r="D49" s="27">
        <v>0.692766140140325</v>
      </c>
      <c r="E49" s="29">
        <v>6.4195179110436602E-3</v>
      </c>
      <c r="F49" s="28">
        <v>197.898212985117</v>
      </c>
      <c r="G49" s="28">
        <v>62.727547817966403</v>
      </c>
      <c r="H49" s="28">
        <v>580.830606712227</v>
      </c>
      <c r="I49" s="28">
        <v>162.50534077617499</v>
      </c>
      <c r="J49" s="28">
        <v>7.5612364926179403</v>
      </c>
      <c r="K49" s="27">
        <v>4.93476361053819</v>
      </c>
      <c r="L49" s="27">
        <v>8.7237172835462307</v>
      </c>
      <c r="M49" s="29">
        <v>0.16805726179860001</v>
      </c>
      <c r="N49" s="27">
        <v>0.333691924235964</v>
      </c>
      <c r="O49" s="27">
        <v>0.86775849451607501</v>
      </c>
      <c r="P49" s="27">
        <v>0.99281366780427605</v>
      </c>
      <c r="Q49" s="27">
        <v>3.6864213951612599</v>
      </c>
      <c r="R49" s="27">
        <v>0.49290034565898899</v>
      </c>
    </row>
    <row r="50" spans="1:18" x14ac:dyDescent="0.25">
      <c r="A50" s="33" t="s">
        <v>477</v>
      </c>
      <c r="B50" s="28">
        <v>35</v>
      </c>
      <c r="C50" s="29">
        <v>0.65800000000000003</v>
      </c>
      <c r="D50" s="27">
        <v>1.7</v>
      </c>
      <c r="E50" s="29">
        <v>1.0209999999999999</v>
      </c>
      <c r="F50" s="28">
        <v>227</v>
      </c>
      <c r="G50" s="28">
        <v>44.9</v>
      </c>
      <c r="H50" s="28">
        <v>486</v>
      </c>
      <c r="I50" s="28">
        <v>113.4</v>
      </c>
      <c r="J50" s="28">
        <v>10.9</v>
      </c>
      <c r="K50" s="27">
        <v>3.8</v>
      </c>
      <c r="L50" s="27">
        <v>7.8</v>
      </c>
      <c r="M50" s="29">
        <v>0.1</v>
      </c>
      <c r="N50" s="27">
        <v>7.0000000000000007E-2</v>
      </c>
      <c r="O50" s="27">
        <v>0.11</v>
      </c>
      <c r="P50" s="27">
        <v>1.46</v>
      </c>
      <c r="Q50" s="27">
        <v>1.4</v>
      </c>
      <c r="R50" s="27">
        <v>0.42</v>
      </c>
    </row>
    <row r="51" spans="1:18" x14ac:dyDescent="0.25">
      <c r="A51" s="33" t="s">
        <v>478</v>
      </c>
      <c r="B51" s="28">
        <v>39.129032258064498</v>
      </c>
      <c r="C51" s="29">
        <v>0.64454838709677398</v>
      </c>
      <c r="D51" s="27">
        <v>1.52258064516129</v>
      </c>
      <c r="E51" s="29">
        <v>1.01938709677419</v>
      </c>
      <c r="F51" s="28">
        <v>257.25806451612902</v>
      </c>
      <c r="G51" s="28">
        <v>45.945161290322602</v>
      </c>
      <c r="H51" s="28">
        <v>623.70967741935499</v>
      </c>
      <c r="I51" s="28">
        <v>143.86451612903201</v>
      </c>
      <c r="J51" s="28">
        <v>11.7935483870968</v>
      </c>
      <c r="K51" s="27">
        <v>4.6064516129032302</v>
      </c>
      <c r="L51" s="27">
        <v>9.4225806451612897</v>
      </c>
      <c r="M51" s="29">
        <v>0.16451612903225801</v>
      </c>
      <c r="N51" s="27">
        <v>9.5161290322580694E-2</v>
      </c>
      <c r="O51" s="27">
        <v>0.149032258064516</v>
      </c>
      <c r="P51" s="27">
        <v>1.6087096774193499</v>
      </c>
      <c r="Q51" s="27">
        <v>2.29838709677419</v>
      </c>
      <c r="R51" s="27">
        <v>0.47225806451612901</v>
      </c>
    </row>
    <row r="52" spans="1:18" x14ac:dyDescent="0.25">
      <c r="A52" s="33" t="s">
        <v>479</v>
      </c>
      <c r="B52" s="28">
        <v>14.826000000000001</v>
      </c>
      <c r="C52" s="29">
        <v>0.1527078</v>
      </c>
      <c r="D52" s="27">
        <v>0.74129999999999996</v>
      </c>
      <c r="E52" s="29">
        <v>7.4129999999998399E-3</v>
      </c>
      <c r="F52" s="28">
        <v>189.77279999999999</v>
      </c>
      <c r="G52" s="28">
        <v>34.692839999999997</v>
      </c>
      <c r="H52" s="28">
        <v>459.60599999999999</v>
      </c>
      <c r="I52" s="28">
        <v>107.4885</v>
      </c>
      <c r="J52" s="28">
        <v>7.4130000000000003</v>
      </c>
      <c r="K52" s="27">
        <v>3.40998</v>
      </c>
      <c r="L52" s="27">
        <v>7.5612599999999999</v>
      </c>
      <c r="M52" s="29">
        <v>0.14826</v>
      </c>
      <c r="N52" s="27">
        <v>5.9304000000000003E-2</v>
      </c>
      <c r="O52" s="27">
        <v>8.8955999999999993E-2</v>
      </c>
      <c r="P52" s="27">
        <v>0.74129999999999996</v>
      </c>
      <c r="Q52" s="27">
        <v>1.808772</v>
      </c>
      <c r="R52" s="27">
        <v>0.29652000000000001</v>
      </c>
    </row>
    <row r="53" spans="1:18" x14ac:dyDescent="0.25">
      <c r="A53" s="33" t="s">
        <v>480</v>
      </c>
      <c r="B53" s="28">
        <v>20</v>
      </c>
      <c r="C53" s="29">
        <v>0.22700000000000001</v>
      </c>
      <c r="D53" s="27">
        <v>0.4</v>
      </c>
      <c r="E53" s="29">
        <v>1.0069999999999999</v>
      </c>
      <c r="F53" s="28">
        <v>35</v>
      </c>
      <c r="G53" s="28">
        <v>7.7</v>
      </c>
      <c r="H53" s="28">
        <v>43</v>
      </c>
      <c r="I53" s="28">
        <v>9.5</v>
      </c>
      <c r="J53" s="28">
        <v>2.4</v>
      </c>
      <c r="K53" s="27">
        <v>0.3</v>
      </c>
      <c r="L53" s="27">
        <v>0.9</v>
      </c>
      <c r="M53" s="29">
        <v>0</v>
      </c>
      <c r="N53" s="27">
        <v>0.01</v>
      </c>
      <c r="O53" s="27">
        <v>0.02</v>
      </c>
      <c r="P53" s="27">
        <v>0.42</v>
      </c>
      <c r="Q53" s="27">
        <v>0.11</v>
      </c>
      <c r="R53" s="27">
        <v>0.01</v>
      </c>
    </row>
    <row r="54" spans="1:18" x14ac:dyDescent="0.25">
      <c r="A54" s="33" t="s">
        <v>481</v>
      </c>
      <c r="B54" s="28">
        <v>76</v>
      </c>
      <c r="C54" s="29">
        <v>0.95199999999999996</v>
      </c>
      <c r="D54" s="27">
        <v>3</v>
      </c>
      <c r="E54" s="29">
        <v>1.0289999999999999</v>
      </c>
      <c r="F54" s="28">
        <v>1055</v>
      </c>
      <c r="G54" s="28">
        <v>281.60000000000002</v>
      </c>
      <c r="H54" s="28">
        <v>2326</v>
      </c>
      <c r="I54" s="28">
        <v>719.7</v>
      </c>
      <c r="J54" s="28">
        <v>32.6</v>
      </c>
      <c r="K54" s="27">
        <v>24.9</v>
      </c>
      <c r="L54" s="27">
        <v>32.5</v>
      </c>
      <c r="M54" s="29">
        <v>0.8</v>
      </c>
      <c r="N54" s="27">
        <v>2.06</v>
      </c>
      <c r="O54" s="27">
        <v>5.35</v>
      </c>
      <c r="P54" s="27">
        <v>4.6900000000000004</v>
      </c>
      <c r="Q54" s="27">
        <v>15.23</v>
      </c>
      <c r="R54" s="27">
        <v>2.6</v>
      </c>
    </row>
    <row r="55" spans="1:18" x14ac:dyDescent="0.25">
      <c r="A55" s="33" t="s">
        <v>482</v>
      </c>
      <c r="B55" s="28">
        <v>56</v>
      </c>
      <c r="C55" s="29">
        <v>0.72499999999999998</v>
      </c>
      <c r="D55" s="27">
        <v>2.6</v>
      </c>
      <c r="E55" s="29">
        <v>2.1999999999999999E-2</v>
      </c>
      <c r="F55" s="28">
        <v>1020</v>
      </c>
      <c r="G55" s="28">
        <v>273.89999999999998</v>
      </c>
      <c r="H55" s="28">
        <v>2283</v>
      </c>
      <c r="I55" s="28">
        <v>710.2</v>
      </c>
      <c r="J55" s="28">
        <v>30.2</v>
      </c>
      <c r="K55" s="27">
        <v>24.6</v>
      </c>
      <c r="L55" s="27">
        <v>31.6</v>
      </c>
      <c r="M55" s="29">
        <v>0.8</v>
      </c>
      <c r="N55" s="27">
        <v>2.0499999999999998</v>
      </c>
      <c r="O55" s="27">
        <v>5.33</v>
      </c>
      <c r="P55" s="27">
        <v>4.2699999999999996</v>
      </c>
      <c r="Q55" s="27">
        <v>15.12</v>
      </c>
      <c r="R55" s="27">
        <v>2.59</v>
      </c>
    </row>
    <row r="56" spans="1:18" x14ac:dyDescent="0.25">
      <c r="A56" s="33" t="s">
        <v>483</v>
      </c>
      <c r="B56" s="28">
        <v>0.68588892656137801</v>
      </c>
      <c r="C56" s="29">
        <v>-0.462591314816031</v>
      </c>
      <c r="D56" s="27">
        <v>-5.2263141356596897E-2</v>
      </c>
      <c r="E56" s="29">
        <v>-0.46986563793249703</v>
      </c>
      <c r="F56" s="28">
        <v>1.6774707024058</v>
      </c>
      <c r="G56" s="28">
        <v>2.32991680632996</v>
      </c>
      <c r="H56" s="28">
        <v>1.05122591353163</v>
      </c>
      <c r="I56" s="28">
        <v>1.5361506868483701</v>
      </c>
      <c r="J56" s="28">
        <v>0.81490422780406402</v>
      </c>
      <c r="K56" s="27">
        <v>1.8850087384751999</v>
      </c>
      <c r="L56" s="27">
        <v>0.94950196119474795</v>
      </c>
      <c r="M56" s="29">
        <v>1.28093936077325</v>
      </c>
      <c r="N56" s="27">
        <v>5.0109406691171197</v>
      </c>
      <c r="O56" s="27">
        <v>5.2976751672361599</v>
      </c>
      <c r="P56" s="27">
        <v>1.16060502162066</v>
      </c>
      <c r="Q56" s="27">
        <v>1.96535763153786</v>
      </c>
      <c r="R56" s="27">
        <v>2.4153526721615002</v>
      </c>
    </row>
    <row r="57" spans="1:18" x14ac:dyDescent="0.25">
      <c r="A57" s="33" t="s">
        <v>484</v>
      </c>
      <c r="B57" s="28">
        <v>-0.81030427645590297</v>
      </c>
      <c r="C57" s="29">
        <v>-0.65596338007381005</v>
      </c>
      <c r="D57" s="27">
        <v>-0.962822048797223</v>
      </c>
      <c r="E57" s="29">
        <v>-0.900885806319351</v>
      </c>
      <c r="F57" s="28">
        <v>4.0801580386136598</v>
      </c>
      <c r="G57" s="28">
        <v>5.1719241665910998</v>
      </c>
      <c r="H57" s="28">
        <v>0.30667801593835797</v>
      </c>
      <c r="I57" s="28">
        <v>1.9889551756316</v>
      </c>
      <c r="J57" s="28">
        <v>-0.109772005260879</v>
      </c>
      <c r="K57" s="27">
        <v>4.49170367353745</v>
      </c>
      <c r="L57" s="27">
        <v>2.1536139473111501E-2</v>
      </c>
      <c r="M57" s="29">
        <v>2.6086784576987201</v>
      </c>
      <c r="N57" s="27">
        <v>25.6228423384553</v>
      </c>
      <c r="O57" s="27">
        <v>27.8355947675233</v>
      </c>
      <c r="P57" s="27">
        <v>0.76586801377288705</v>
      </c>
      <c r="Q57" s="27">
        <v>3.56886201160945</v>
      </c>
      <c r="R57" s="27">
        <v>6.7259838627102297</v>
      </c>
    </row>
    <row r="58" spans="1:18" x14ac:dyDescent="0.25">
      <c r="A58" s="33" t="s">
        <v>485</v>
      </c>
      <c r="B58" s="28">
        <v>2.7235085055238502</v>
      </c>
      <c r="C58" s="29">
        <v>3.2741034914296002E-2</v>
      </c>
      <c r="D58" s="27">
        <v>0.11389005187851101</v>
      </c>
      <c r="E58" s="29">
        <v>1.0553622435641799E-3</v>
      </c>
      <c r="F58" s="28">
        <v>32.534265804293099</v>
      </c>
      <c r="G58" s="28">
        <v>10.312345337422</v>
      </c>
      <c r="H58" s="28">
        <v>95.487963539446397</v>
      </c>
      <c r="I58" s="28">
        <v>26.7157134553152</v>
      </c>
      <c r="J58" s="28">
        <v>1.2430596221626999</v>
      </c>
      <c r="K58" s="27">
        <v>0.81127014016380705</v>
      </c>
      <c r="L58" s="27">
        <v>1.43417028695324</v>
      </c>
      <c r="M58" s="29">
        <v>2.7628443649001199E-2</v>
      </c>
      <c r="N58" s="27">
        <v>5.4858614416368502E-2</v>
      </c>
      <c r="O58" s="27">
        <v>0.14265861772406399</v>
      </c>
      <c r="P58" s="27">
        <v>0.16321756156994</v>
      </c>
      <c r="Q58" s="27">
        <v>0.60604394414531404</v>
      </c>
      <c r="R58" s="27">
        <v>8.1032317668798301E-2</v>
      </c>
    </row>
    <row r="59" spans="1:18" x14ac:dyDescent="0.25">
      <c r="D59" s="27"/>
      <c r="F59" s="28"/>
      <c r="G59" s="28"/>
      <c r="H59" s="28"/>
      <c r="I59" s="28"/>
      <c r="J59" s="28"/>
      <c r="L59" s="27"/>
      <c r="N59" s="27"/>
      <c r="O59" s="27"/>
      <c r="P59" s="27"/>
      <c r="Q59" s="27"/>
      <c r="R59" s="27"/>
    </row>
    <row r="60" spans="1:18" x14ac:dyDescent="0.25">
      <c r="A60" s="32" t="s">
        <v>488</v>
      </c>
      <c r="B60" s="28" t="s">
        <v>446</v>
      </c>
      <c r="C60" s="29" t="s">
        <v>473</v>
      </c>
      <c r="D60" s="27" t="s">
        <v>441</v>
      </c>
      <c r="E60" s="29" t="s">
        <v>469</v>
      </c>
      <c r="F60" s="28" t="s">
        <v>35</v>
      </c>
      <c r="G60" s="28" t="s">
        <v>34</v>
      </c>
      <c r="H60" s="28" t="s">
        <v>33</v>
      </c>
      <c r="I60" s="28" t="s">
        <v>32</v>
      </c>
      <c r="J60" s="28" t="s">
        <v>31</v>
      </c>
      <c r="K60" s="27" t="s">
        <v>30</v>
      </c>
      <c r="L60" s="27" t="s">
        <v>29</v>
      </c>
      <c r="M60" s="29" t="s">
        <v>28</v>
      </c>
      <c r="N60" s="27" t="s">
        <v>27</v>
      </c>
      <c r="O60" s="27" t="s">
        <v>26</v>
      </c>
      <c r="P60" s="27" t="s">
        <v>25</v>
      </c>
      <c r="Q60" s="27" t="s">
        <v>24</v>
      </c>
      <c r="R60" s="27" t="s">
        <v>23</v>
      </c>
    </row>
    <row r="61" spans="1:18" x14ac:dyDescent="0.25">
      <c r="A61" s="33" t="s">
        <v>474</v>
      </c>
      <c r="B61" s="28">
        <v>35</v>
      </c>
      <c r="C61" s="28">
        <v>34</v>
      </c>
      <c r="D61" s="28">
        <v>30</v>
      </c>
      <c r="E61" s="28">
        <v>35</v>
      </c>
      <c r="F61" s="28">
        <v>35</v>
      </c>
      <c r="G61" s="28">
        <v>35</v>
      </c>
      <c r="H61" s="28">
        <v>35</v>
      </c>
      <c r="I61" s="28">
        <v>35</v>
      </c>
      <c r="J61" s="28">
        <v>35</v>
      </c>
      <c r="K61" s="28">
        <v>35</v>
      </c>
      <c r="L61" s="28">
        <v>35</v>
      </c>
      <c r="M61" s="28">
        <v>35</v>
      </c>
      <c r="N61" s="28">
        <v>35</v>
      </c>
      <c r="O61" s="28">
        <v>35</v>
      </c>
      <c r="P61" s="28">
        <v>35</v>
      </c>
      <c r="Q61" s="28">
        <v>35</v>
      </c>
      <c r="R61" s="28">
        <v>35</v>
      </c>
    </row>
    <row r="62" spans="1:18" x14ac:dyDescent="0.25">
      <c r="A62" s="33" t="s">
        <v>475</v>
      </c>
      <c r="B62" s="28">
        <v>47.657142857142901</v>
      </c>
      <c r="C62" s="29">
        <v>0.54408823529411798</v>
      </c>
      <c r="D62" s="27">
        <v>1.19333333333333</v>
      </c>
      <c r="E62" s="29">
        <v>1.0152000000000001</v>
      </c>
      <c r="F62" s="28">
        <v>274.37142857142902</v>
      </c>
      <c r="G62" s="28">
        <v>32.5571428571429</v>
      </c>
      <c r="H62" s="28">
        <v>570.82857142857097</v>
      </c>
      <c r="I62" s="28">
        <v>53.28</v>
      </c>
      <c r="J62" s="28">
        <v>9.5428571428571392</v>
      </c>
      <c r="K62" s="27">
        <v>7.3828571428571399</v>
      </c>
      <c r="L62" s="27">
        <v>5.24857142857143</v>
      </c>
      <c r="M62" s="29">
        <v>0.122857142857143</v>
      </c>
      <c r="N62" s="27">
        <v>7.6857142857142902E-2</v>
      </c>
      <c r="O62" s="27">
        <v>5.9714285714285699E-2</v>
      </c>
      <c r="P62" s="27">
        <v>4.98114285714286</v>
      </c>
      <c r="Q62" s="27">
        <v>11.7642857142857</v>
      </c>
      <c r="R62" s="27">
        <v>0.49228571428571399</v>
      </c>
    </row>
    <row r="63" spans="1:18" x14ac:dyDescent="0.25">
      <c r="A63" s="33" t="s">
        <v>476</v>
      </c>
      <c r="B63" s="28">
        <v>15.0116481384268</v>
      </c>
      <c r="C63" s="29">
        <v>0.190151354013468</v>
      </c>
      <c r="D63" s="27">
        <v>0.52714804132355897</v>
      </c>
      <c r="E63" s="29">
        <v>5.36217690648777E-3</v>
      </c>
      <c r="F63" s="28">
        <v>138.65008341235199</v>
      </c>
      <c r="G63" s="28">
        <v>54.595530336952599</v>
      </c>
      <c r="H63" s="28">
        <v>399.15708876657197</v>
      </c>
      <c r="I63" s="28">
        <v>49.577496080853599</v>
      </c>
      <c r="J63" s="28">
        <v>5.86029941587437</v>
      </c>
      <c r="K63" s="27">
        <v>10.523404887210599</v>
      </c>
      <c r="L63" s="27">
        <v>4.9290478395976196</v>
      </c>
      <c r="M63" s="29">
        <v>0.108697405904742</v>
      </c>
      <c r="N63" s="27">
        <v>7.0492862741407994E-2</v>
      </c>
      <c r="O63" s="27">
        <v>4.8049344384687699E-2</v>
      </c>
      <c r="P63" s="27">
        <v>2.9755264204828702</v>
      </c>
      <c r="Q63" s="27">
        <v>36.163519259193798</v>
      </c>
      <c r="R63" s="27">
        <v>0.356816691398404</v>
      </c>
    </row>
    <row r="64" spans="1:18" x14ac:dyDescent="0.25">
      <c r="A64" s="33" t="s">
        <v>477</v>
      </c>
      <c r="B64" s="28">
        <v>50</v>
      </c>
      <c r="C64" s="29">
        <v>0.5645</v>
      </c>
      <c r="D64" s="27">
        <v>1.1499999999999999</v>
      </c>
      <c r="E64" s="29">
        <v>1.0149999999999999</v>
      </c>
      <c r="F64" s="28">
        <v>254.9</v>
      </c>
      <c r="G64" s="28">
        <v>21</v>
      </c>
      <c r="H64" s="28">
        <v>517</v>
      </c>
      <c r="I64" s="28">
        <v>38.9</v>
      </c>
      <c r="J64" s="28">
        <v>8.3000000000000007</v>
      </c>
      <c r="K64" s="27">
        <v>4.5999999999999996</v>
      </c>
      <c r="L64" s="27">
        <v>3</v>
      </c>
      <c r="M64" s="29">
        <v>0.1</v>
      </c>
      <c r="N64" s="27">
        <v>0.06</v>
      </c>
      <c r="O64" s="27">
        <v>0.05</v>
      </c>
      <c r="P64" s="27">
        <v>3.55</v>
      </c>
      <c r="Q64" s="27">
        <v>2.25</v>
      </c>
      <c r="R64" s="27">
        <v>0.39</v>
      </c>
    </row>
    <row r="65" spans="1:18" x14ac:dyDescent="0.25">
      <c r="A65" s="33" t="s">
        <v>478</v>
      </c>
      <c r="B65" s="28">
        <v>47.172413793103402</v>
      </c>
      <c r="C65" s="29">
        <v>0.54457142857142904</v>
      </c>
      <c r="D65" s="27">
        <v>1.1375</v>
      </c>
      <c r="E65" s="29">
        <v>1.0151724137931</v>
      </c>
      <c r="F65" s="28">
        <v>258.920689655172</v>
      </c>
      <c r="G65" s="28">
        <v>22.127586206896598</v>
      </c>
      <c r="H65" s="28">
        <v>508.68965517241401</v>
      </c>
      <c r="I65" s="28">
        <v>44.744827586206902</v>
      </c>
      <c r="J65" s="28">
        <v>8.5448275862068996</v>
      </c>
      <c r="K65" s="27">
        <v>4.7724137931034498</v>
      </c>
      <c r="L65" s="27">
        <v>4.4965517241379303</v>
      </c>
      <c r="M65" s="29">
        <v>0.10689655172413801</v>
      </c>
      <c r="N65" s="27">
        <v>6.6551724137931006E-2</v>
      </c>
      <c r="O65" s="27">
        <v>5.2413793103448299E-2</v>
      </c>
      <c r="P65" s="27">
        <v>4.7882758620689696</v>
      </c>
      <c r="Q65" s="27">
        <v>3.7479310344827601</v>
      </c>
      <c r="R65" s="27">
        <v>0.44862068965517199</v>
      </c>
    </row>
    <row r="66" spans="1:18" x14ac:dyDescent="0.25">
      <c r="A66" s="33" t="s">
        <v>479</v>
      </c>
      <c r="B66" s="28">
        <v>16.308599999999998</v>
      </c>
      <c r="C66" s="29">
        <v>0.2179422</v>
      </c>
      <c r="D66" s="27">
        <v>0.51890999999999998</v>
      </c>
      <c r="E66" s="29">
        <v>5.9303999999999997E-3</v>
      </c>
      <c r="F66" s="28">
        <v>109.86066</v>
      </c>
      <c r="G66" s="28">
        <v>13.04688</v>
      </c>
      <c r="H66" s="28">
        <v>343.96319999999997</v>
      </c>
      <c r="I66" s="28">
        <v>28.1694</v>
      </c>
      <c r="J66" s="28">
        <v>2.9651999999999998</v>
      </c>
      <c r="K66" s="27">
        <v>3.8547600000000002</v>
      </c>
      <c r="L66" s="27">
        <v>2.0756399999999999</v>
      </c>
      <c r="M66" s="29">
        <v>0</v>
      </c>
      <c r="N66" s="27">
        <v>4.4477999999999997E-2</v>
      </c>
      <c r="O66" s="27">
        <v>2.9652000000000001E-2</v>
      </c>
      <c r="P66" s="27">
        <v>3.1282860000000001</v>
      </c>
      <c r="Q66" s="27">
        <v>2.3869859999999998</v>
      </c>
      <c r="R66" s="27">
        <v>0.207564</v>
      </c>
    </row>
    <row r="67" spans="1:18" x14ac:dyDescent="0.25">
      <c r="A67" s="33" t="s">
        <v>480</v>
      </c>
      <c r="B67" s="28">
        <v>23</v>
      </c>
      <c r="C67" s="29">
        <v>0.224</v>
      </c>
      <c r="D67" s="27">
        <v>0.5</v>
      </c>
      <c r="E67" s="29">
        <v>1.006</v>
      </c>
      <c r="F67" s="28">
        <v>103.9</v>
      </c>
      <c r="G67" s="28">
        <v>3.4</v>
      </c>
      <c r="H67" s="28">
        <v>170</v>
      </c>
      <c r="I67" s="28">
        <v>6.4</v>
      </c>
      <c r="J67" s="28">
        <v>2.5</v>
      </c>
      <c r="K67" s="27">
        <v>0.6</v>
      </c>
      <c r="L67" s="27">
        <v>0.5</v>
      </c>
      <c r="M67" s="29">
        <v>0</v>
      </c>
      <c r="N67" s="27">
        <v>0.01</v>
      </c>
      <c r="O67" s="27">
        <v>0</v>
      </c>
      <c r="P67" s="27">
        <v>0.72</v>
      </c>
      <c r="Q67" s="27">
        <v>0.23</v>
      </c>
      <c r="R67" s="27">
        <v>0.05</v>
      </c>
    </row>
    <row r="68" spans="1:18" x14ac:dyDescent="0.25">
      <c r="A68" s="33" t="s">
        <v>481</v>
      </c>
      <c r="B68" s="28">
        <v>87</v>
      </c>
      <c r="C68" s="29">
        <v>0.85599999999999998</v>
      </c>
      <c r="D68" s="27">
        <v>2.5</v>
      </c>
      <c r="E68" s="29">
        <v>1.026</v>
      </c>
      <c r="F68" s="28">
        <v>646.9</v>
      </c>
      <c r="G68" s="28">
        <v>329.3</v>
      </c>
      <c r="H68" s="28">
        <v>2022</v>
      </c>
      <c r="I68" s="28">
        <v>217.9</v>
      </c>
      <c r="J68" s="28">
        <v>30.4</v>
      </c>
      <c r="K68" s="27">
        <v>48.1</v>
      </c>
      <c r="L68" s="27">
        <v>23.8</v>
      </c>
      <c r="M68" s="29">
        <v>0.5</v>
      </c>
      <c r="N68" s="27">
        <v>0.27</v>
      </c>
      <c r="O68" s="27">
        <v>0.24</v>
      </c>
      <c r="P68" s="27">
        <v>12.14</v>
      </c>
      <c r="Q68" s="27">
        <v>203.38</v>
      </c>
      <c r="R68" s="27">
        <v>1.53</v>
      </c>
    </row>
    <row r="69" spans="1:18" x14ac:dyDescent="0.25">
      <c r="A69" s="33" t="s">
        <v>482</v>
      </c>
      <c r="B69" s="28">
        <v>64</v>
      </c>
      <c r="C69" s="29">
        <v>0.63200000000000001</v>
      </c>
      <c r="D69" s="27">
        <v>2</v>
      </c>
      <c r="E69" s="29">
        <v>0.02</v>
      </c>
      <c r="F69" s="28">
        <v>543</v>
      </c>
      <c r="G69" s="28">
        <v>325.89999999999998</v>
      </c>
      <c r="H69" s="28">
        <v>1852</v>
      </c>
      <c r="I69" s="28">
        <v>211.5</v>
      </c>
      <c r="J69" s="28">
        <v>27.9</v>
      </c>
      <c r="K69" s="27">
        <v>47.5</v>
      </c>
      <c r="L69" s="27">
        <v>23.3</v>
      </c>
      <c r="M69" s="29">
        <v>0.5</v>
      </c>
      <c r="N69" s="27">
        <v>0.26</v>
      </c>
      <c r="O69" s="27">
        <v>0.24</v>
      </c>
      <c r="P69" s="27">
        <v>11.42</v>
      </c>
      <c r="Q69" s="27">
        <v>203.15</v>
      </c>
      <c r="R69" s="27">
        <v>1.48</v>
      </c>
    </row>
    <row r="70" spans="1:18" x14ac:dyDescent="0.25">
      <c r="A70" s="33" t="s">
        <v>483</v>
      </c>
      <c r="B70" s="28">
        <v>0.236740814265813</v>
      </c>
      <c r="C70" s="29">
        <v>-9.2544395092245796E-2</v>
      </c>
      <c r="D70" s="27">
        <v>0.72297466304326996</v>
      </c>
      <c r="E70" s="29">
        <v>-2.4061187016123999E-2</v>
      </c>
      <c r="F70" s="28">
        <v>0.95452242637275697</v>
      </c>
      <c r="G70" s="28">
        <v>4.6035331617931403</v>
      </c>
      <c r="H70" s="28">
        <v>1.69461891067776</v>
      </c>
      <c r="I70" s="28">
        <v>1.93302486489653</v>
      </c>
      <c r="J70" s="28">
        <v>1.8160270861899099</v>
      </c>
      <c r="K70" s="27">
        <v>2.8128625224268098</v>
      </c>
      <c r="L70" s="27">
        <v>1.80291985181915</v>
      </c>
      <c r="M70" s="29">
        <v>1.55809970217535</v>
      </c>
      <c r="N70" s="27">
        <v>1.4294093632332101</v>
      </c>
      <c r="O70" s="27">
        <v>1.8343780666196401</v>
      </c>
      <c r="P70" s="27">
        <v>0.57918263944419102</v>
      </c>
      <c r="Q70" s="27">
        <v>4.4608228258243496</v>
      </c>
      <c r="R70" s="27">
        <v>1.19627308767846</v>
      </c>
    </row>
    <row r="71" spans="1:18" x14ac:dyDescent="0.25">
      <c r="A71" s="33" t="s">
        <v>484</v>
      </c>
      <c r="B71" s="28">
        <v>-0.43058563075092099</v>
      </c>
      <c r="C71" s="29">
        <v>-1.2548386495502399</v>
      </c>
      <c r="D71" s="27">
        <v>-0.23337343797518201</v>
      </c>
      <c r="E71" s="29">
        <v>-1.04102287690371</v>
      </c>
      <c r="F71" s="28">
        <v>0.395448285712928</v>
      </c>
      <c r="G71" s="28">
        <v>22.0012477983819</v>
      </c>
      <c r="H71" s="28">
        <v>3.1479791653747</v>
      </c>
      <c r="I71" s="28">
        <v>3.7068641671668798</v>
      </c>
      <c r="J71" s="28">
        <v>3.39122627121704</v>
      </c>
      <c r="K71" s="27">
        <v>7.2139606957553299</v>
      </c>
      <c r="L71" s="27">
        <v>3.5315382622550899</v>
      </c>
      <c r="M71" s="29">
        <v>2.9206899006332101</v>
      </c>
      <c r="N71" s="27">
        <v>0.84444090671915695</v>
      </c>
      <c r="O71" s="27">
        <v>3.8831107929804598</v>
      </c>
      <c r="P71" s="27">
        <v>-0.80605822299142305</v>
      </c>
      <c r="Q71" s="27">
        <v>19.974378144235398</v>
      </c>
      <c r="R71" s="27">
        <v>0.72801784404712699</v>
      </c>
    </row>
    <row r="72" spans="1:18" x14ac:dyDescent="0.25">
      <c r="A72" s="33" t="s">
        <v>485</v>
      </c>
      <c r="B72" s="28">
        <v>2.5374316589357599</v>
      </c>
      <c r="C72" s="29">
        <v>3.2610688176241999E-2</v>
      </c>
      <c r="D72" s="27">
        <v>9.6243624459192906E-2</v>
      </c>
      <c r="E72" s="29">
        <v>9.0637332542502702E-4</v>
      </c>
      <c r="F72" s="28">
        <v>23.436141582882598</v>
      </c>
      <c r="G72" s="28">
        <v>9.2283289506870503</v>
      </c>
      <c r="H72" s="28">
        <v>67.4698623752233</v>
      </c>
      <c r="I72" s="28">
        <v>8.3801263503039607</v>
      </c>
      <c r="J72" s="28">
        <v>0.99057139706185304</v>
      </c>
      <c r="K72" s="27">
        <v>1.77878008293138</v>
      </c>
      <c r="L72" s="27">
        <v>0.83316115067926699</v>
      </c>
      <c r="M72" s="29">
        <v>1.8373215015668999E-2</v>
      </c>
      <c r="N72" s="27">
        <v>1.19154685747789E-2</v>
      </c>
      <c r="O72" s="27">
        <v>8.1218215687269106E-3</v>
      </c>
      <c r="P72" s="27">
        <v>0.50295576286564203</v>
      </c>
      <c r="Q72" s="27">
        <v>6.1127504335728604</v>
      </c>
      <c r="R72" s="27">
        <v>6.03130289787027E-2</v>
      </c>
    </row>
    <row r="73" spans="1:18" x14ac:dyDescent="0.25">
      <c r="D73" s="27"/>
      <c r="F73" s="28"/>
      <c r="G73" s="28"/>
      <c r="H73" s="28"/>
      <c r="I73" s="28"/>
      <c r="J73" s="28"/>
      <c r="L73" s="27"/>
      <c r="N73" s="27"/>
      <c r="O73" s="27"/>
      <c r="P73" s="27"/>
      <c r="Q73" s="27"/>
      <c r="R73" s="27"/>
    </row>
    <row r="74" spans="1:18" x14ac:dyDescent="0.25">
      <c r="A74" s="32" t="s">
        <v>489</v>
      </c>
      <c r="B74" s="28" t="s">
        <v>446</v>
      </c>
      <c r="C74" s="29" t="s">
        <v>473</v>
      </c>
      <c r="D74" s="27" t="s">
        <v>441</v>
      </c>
      <c r="E74" s="29" t="s">
        <v>469</v>
      </c>
      <c r="F74" s="28" t="s">
        <v>35</v>
      </c>
      <c r="G74" s="28" t="s">
        <v>34</v>
      </c>
      <c r="H74" s="28" t="s">
        <v>33</v>
      </c>
      <c r="I74" s="28" t="s">
        <v>32</v>
      </c>
      <c r="J74" s="28" t="s">
        <v>31</v>
      </c>
      <c r="K74" s="27" t="s">
        <v>30</v>
      </c>
      <c r="L74" s="27" t="s">
        <v>29</v>
      </c>
      <c r="M74" s="29" t="s">
        <v>28</v>
      </c>
      <c r="N74" s="27" t="s">
        <v>27</v>
      </c>
      <c r="O74" s="27" t="s">
        <v>26</v>
      </c>
      <c r="P74" s="27" t="s">
        <v>25</v>
      </c>
      <c r="Q74" s="27" t="s">
        <v>24</v>
      </c>
      <c r="R74" s="27" t="s">
        <v>23</v>
      </c>
    </row>
    <row r="75" spans="1:18" x14ac:dyDescent="0.25">
      <c r="A75" s="33" t="s">
        <v>474</v>
      </c>
      <c r="B75" s="28">
        <v>30</v>
      </c>
      <c r="C75" s="28">
        <v>31</v>
      </c>
      <c r="D75" s="28">
        <v>31</v>
      </c>
      <c r="E75" s="28">
        <v>31</v>
      </c>
      <c r="F75" s="28">
        <v>31</v>
      </c>
      <c r="G75" s="28">
        <v>31</v>
      </c>
      <c r="H75" s="28">
        <v>31</v>
      </c>
      <c r="I75" s="28">
        <v>31</v>
      </c>
      <c r="J75" s="28">
        <v>31</v>
      </c>
      <c r="K75" s="28">
        <v>31</v>
      </c>
      <c r="L75" s="28">
        <v>31</v>
      </c>
      <c r="M75" s="28">
        <v>31</v>
      </c>
      <c r="N75" s="28">
        <v>31</v>
      </c>
      <c r="O75" s="28">
        <v>31</v>
      </c>
      <c r="P75" s="28">
        <v>31</v>
      </c>
      <c r="Q75" s="28">
        <v>31</v>
      </c>
      <c r="R75" s="28">
        <v>31</v>
      </c>
    </row>
    <row r="76" spans="1:18" x14ac:dyDescent="0.25">
      <c r="A76" s="33" t="s">
        <v>475</v>
      </c>
      <c r="B76" s="28">
        <v>35.133333333333297</v>
      </c>
      <c r="C76" s="29">
        <v>0.42677419354838703</v>
      </c>
      <c r="D76" s="27">
        <v>1.13225806451613</v>
      </c>
      <c r="E76" s="29">
        <v>1.01467741935484</v>
      </c>
      <c r="F76" s="28">
        <v>192.47741935483899</v>
      </c>
      <c r="G76" s="28">
        <v>19.170967741935499</v>
      </c>
      <c r="H76" s="28">
        <v>432.29032258064501</v>
      </c>
      <c r="I76" s="28">
        <v>69.577419354838696</v>
      </c>
      <c r="J76" s="28">
        <v>8.0838709677419391</v>
      </c>
      <c r="K76" s="27">
        <v>1.6612903225806499</v>
      </c>
      <c r="L76" s="27">
        <v>3.1516129032258098</v>
      </c>
      <c r="M76" s="29">
        <v>0.135483870967742</v>
      </c>
      <c r="N76" s="27">
        <v>1.50806451612903</v>
      </c>
      <c r="O76" s="27">
        <v>0.16193548387096801</v>
      </c>
      <c r="P76" s="27">
        <v>1.58096774193548</v>
      </c>
      <c r="Q76" s="27">
        <v>3.6106451612903201</v>
      </c>
      <c r="R76" s="27">
        <v>0.81225806451612903</v>
      </c>
    </row>
    <row r="77" spans="1:18" x14ac:dyDescent="0.25">
      <c r="A77" s="33" t="s">
        <v>476</v>
      </c>
      <c r="B77" s="28">
        <v>15.7693140106923</v>
      </c>
      <c r="C77" s="29">
        <v>0.20244072542803199</v>
      </c>
      <c r="D77" s="27">
        <v>0.60077011508795597</v>
      </c>
      <c r="E77" s="29">
        <v>7.7734037880206001E-3</v>
      </c>
      <c r="F77" s="28">
        <v>133.076573720239</v>
      </c>
      <c r="G77" s="28">
        <v>13.923988737627999</v>
      </c>
      <c r="H77" s="28">
        <v>287.53645491176599</v>
      </c>
      <c r="I77" s="28">
        <v>74.174994482315995</v>
      </c>
      <c r="J77" s="28">
        <v>5.9521478909826397</v>
      </c>
      <c r="K77" s="27">
        <v>1.40657442494282</v>
      </c>
      <c r="L77" s="27">
        <v>3.2671976746381999</v>
      </c>
      <c r="M77" s="29">
        <v>0.14502502564907899</v>
      </c>
      <c r="N77" s="27">
        <v>2.4196134944171499</v>
      </c>
      <c r="O77" s="27">
        <v>0.20350953056861501</v>
      </c>
      <c r="P77" s="27">
        <v>1.55641758500883</v>
      </c>
      <c r="Q77" s="27">
        <v>7.1805421965586396</v>
      </c>
      <c r="R77" s="27">
        <v>1.08147340752457</v>
      </c>
    </row>
    <row r="78" spans="1:18" x14ac:dyDescent="0.25">
      <c r="A78" s="33" t="s">
        <v>477</v>
      </c>
      <c r="B78" s="28">
        <v>31.5</v>
      </c>
      <c r="C78" s="29">
        <v>0.41299999999999998</v>
      </c>
      <c r="D78" s="27">
        <v>1.2</v>
      </c>
      <c r="E78" s="29">
        <v>1.014</v>
      </c>
      <c r="F78" s="28">
        <v>161.69999999999999</v>
      </c>
      <c r="G78" s="28">
        <v>19.899999999999999</v>
      </c>
      <c r="H78" s="28">
        <v>398</v>
      </c>
      <c r="I78" s="28">
        <v>33.4</v>
      </c>
      <c r="J78" s="28">
        <v>6.8</v>
      </c>
      <c r="K78" s="27">
        <v>1.6</v>
      </c>
      <c r="L78" s="27">
        <v>2</v>
      </c>
      <c r="M78" s="29">
        <v>0.1</v>
      </c>
      <c r="N78" s="27">
        <v>0.24</v>
      </c>
      <c r="O78" s="27">
        <v>0.1</v>
      </c>
      <c r="P78" s="27">
        <v>1.18</v>
      </c>
      <c r="Q78" s="27">
        <v>1.57</v>
      </c>
      <c r="R78" s="27">
        <v>0.54</v>
      </c>
    </row>
    <row r="79" spans="1:18" x14ac:dyDescent="0.25">
      <c r="A79" s="33" t="s">
        <v>478</v>
      </c>
      <c r="B79" s="28">
        <v>32.7083333333333</v>
      </c>
      <c r="C79" s="29">
        <v>0.42008000000000001</v>
      </c>
      <c r="D79" s="27">
        <v>1.0880000000000001</v>
      </c>
      <c r="E79" s="29">
        <v>1.0141199999999999</v>
      </c>
      <c r="F79" s="28">
        <v>178.64400000000001</v>
      </c>
      <c r="G79" s="28">
        <v>17.795999999999999</v>
      </c>
      <c r="H79" s="28">
        <v>416.24</v>
      </c>
      <c r="I79" s="28">
        <v>57.212000000000003</v>
      </c>
      <c r="J79" s="28">
        <v>7.556</v>
      </c>
      <c r="K79" s="27">
        <v>1.468</v>
      </c>
      <c r="L79" s="27">
        <v>2.508</v>
      </c>
      <c r="M79" s="29">
        <v>0.11600000000000001</v>
      </c>
      <c r="N79" s="27">
        <v>1.0136000000000001</v>
      </c>
      <c r="O79" s="27">
        <v>0.1268</v>
      </c>
      <c r="P79" s="27">
        <v>1.292</v>
      </c>
      <c r="Q79" s="27">
        <v>1.7656000000000001</v>
      </c>
      <c r="R79" s="27">
        <v>0.56320000000000003</v>
      </c>
    </row>
    <row r="80" spans="1:18" x14ac:dyDescent="0.25">
      <c r="A80" s="33" t="s">
        <v>479</v>
      </c>
      <c r="B80" s="28">
        <v>12.6021</v>
      </c>
      <c r="C80" s="29">
        <v>0.24759419999999999</v>
      </c>
      <c r="D80" s="27">
        <v>0.59304000000000001</v>
      </c>
      <c r="E80" s="29">
        <v>8.8956000000000104E-3</v>
      </c>
      <c r="F80" s="28">
        <v>122.16624</v>
      </c>
      <c r="G80" s="28">
        <v>16.75338</v>
      </c>
      <c r="H80" s="28">
        <v>364.71960000000001</v>
      </c>
      <c r="I80" s="28">
        <v>32.617199999999997</v>
      </c>
      <c r="J80" s="28">
        <v>6.3751800000000003</v>
      </c>
      <c r="K80" s="27">
        <v>1.4825999999999999</v>
      </c>
      <c r="L80" s="27">
        <v>1.9273800000000001</v>
      </c>
      <c r="M80" s="29">
        <v>0.14826</v>
      </c>
      <c r="N80" s="27">
        <v>0.32617200000000002</v>
      </c>
      <c r="O80" s="27">
        <v>0.11860800000000001</v>
      </c>
      <c r="P80" s="27">
        <v>0.91921200000000003</v>
      </c>
      <c r="Q80" s="27">
        <v>1.4529479999999999</v>
      </c>
      <c r="R80" s="27">
        <v>0.50408399999999998</v>
      </c>
    </row>
    <row r="81" spans="1:18" x14ac:dyDescent="0.25">
      <c r="A81" s="33" t="s">
        <v>480</v>
      </c>
      <c r="B81" s="28">
        <v>18</v>
      </c>
      <c r="C81" s="29">
        <v>0.114</v>
      </c>
      <c r="D81" s="27">
        <v>0.3</v>
      </c>
      <c r="E81" s="29">
        <v>1.004</v>
      </c>
      <c r="F81" s="28">
        <v>23.4</v>
      </c>
      <c r="G81" s="28">
        <v>1.8</v>
      </c>
      <c r="H81" s="28">
        <v>34</v>
      </c>
      <c r="I81" s="28">
        <v>3.1</v>
      </c>
      <c r="J81" s="28">
        <v>1.3</v>
      </c>
      <c r="K81" s="27">
        <v>0.1</v>
      </c>
      <c r="L81" s="27">
        <v>0.1</v>
      </c>
      <c r="M81" s="29">
        <v>0</v>
      </c>
      <c r="N81" s="27">
        <v>0.01</v>
      </c>
      <c r="O81" s="27">
        <v>0.01</v>
      </c>
      <c r="P81" s="27">
        <v>0.16</v>
      </c>
      <c r="Q81" s="27">
        <v>0.28000000000000003</v>
      </c>
      <c r="R81" s="27">
        <v>0.03</v>
      </c>
    </row>
    <row r="82" spans="1:18" x14ac:dyDescent="0.25">
      <c r="A82" s="33" t="s">
        <v>481</v>
      </c>
      <c r="B82" s="28">
        <v>76</v>
      </c>
      <c r="C82" s="29">
        <v>0.8</v>
      </c>
      <c r="D82" s="27">
        <v>3</v>
      </c>
      <c r="E82" s="29">
        <v>1.032</v>
      </c>
      <c r="F82" s="28">
        <v>578.79999999999995</v>
      </c>
      <c r="G82" s="28">
        <v>58.8</v>
      </c>
      <c r="H82" s="28">
        <v>1206</v>
      </c>
      <c r="I82" s="28">
        <v>257.8</v>
      </c>
      <c r="J82" s="28">
        <v>20.2</v>
      </c>
      <c r="K82" s="27">
        <v>5.8</v>
      </c>
      <c r="L82" s="27">
        <v>13.4</v>
      </c>
      <c r="M82" s="29">
        <v>0.6</v>
      </c>
      <c r="N82" s="27">
        <v>7.78</v>
      </c>
      <c r="O82" s="27">
        <v>0.98</v>
      </c>
      <c r="P82" s="27">
        <v>8.08</v>
      </c>
      <c r="Q82" s="27">
        <v>34.54</v>
      </c>
      <c r="R82" s="27">
        <v>5.33</v>
      </c>
    </row>
    <row r="83" spans="1:18" x14ac:dyDescent="0.25">
      <c r="A83" s="33" t="s">
        <v>482</v>
      </c>
      <c r="B83" s="28">
        <v>58</v>
      </c>
      <c r="C83" s="29">
        <v>0.68600000000000005</v>
      </c>
      <c r="D83" s="27">
        <v>2.7</v>
      </c>
      <c r="E83" s="29">
        <v>2.8000000000000001E-2</v>
      </c>
      <c r="F83" s="28">
        <v>555.4</v>
      </c>
      <c r="G83" s="28">
        <v>57</v>
      </c>
      <c r="H83" s="28">
        <v>1172</v>
      </c>
      <c r="I83" s="28">
        <v>254.7</v>
      </c>
      <c r="J83" s="28">
        <v>18.899999999999999</v>
      </c>
      <c r="K83" s="27">
        <v>5.7</v>
      </c>
      <c r="L83" s="27">
        <v>13.3</v>
      </c>
      <c r="M83" s="29">
        <v>0.6</v>
      </c>
      <c r="N83" s="27">
        <v>7.77</v>
      </c>
      <c r="O83" s="27">
        <v>0.97</v>
      </c>
      <c r="P83" s="27">
        <v>7.92</v>
      </c>
      <c r="Q83" s="27">
        <v>34.26</v>
      </c>
      <c r="R83" s="27">
        <v>5.3</v>
      </c>
    </row>
    <row r="84" spans="1:18" x14ac:dyDescent="0.25">
      <c r="A84" s="33" t="s">
        <v>483</v>
      </c>
      <c r="B84" s="28">
        <v>1.16203570935864</v>
      </c>
      <c r="C84" s="29">
        <v>0.27422126105295502</v>
      </c>
      <c r="D84" s="27">
        <v>0.794296210712371</v>
      </c>
      <c r="E84" s="29">
        <v>0.55746584422106704</v>
      </c>
      <c r="F84" s="28">
        <v>0.96088960998468598</v>
      </c>
      <c r="G84" s="28">
        <v>0.78460086382283301</v>
      </c>
      <c r="H84" s="28">
        <v>0.505101346010285</v>
      </c>
      <c r="I84" s="28">
        <v>1.2129361200775199</v>
      </c>
      <c r="J84" s="28">
        <v>0.62450727899234104</v>
      </c>
      <c r="K84" s="27">
        <v>1.1360463039925</v>
      </c>
      <c r="L84" s="27">
        <v>1.6443402894111001</v>
      </c>
      <c r="M84" s="29">
        <v>1.1680599921805299</v>
      </c>
      <c r="N84" s="27">
        <v>1.41900857724539</v>
      </c>
      <c r="O84" s="27">
        <v>2.1699348586818701</v>
      </c>
      <c r="P84" s="27">
        <v>2.5260631388229999</v>
      </c>
      <c r="Q84" s="27">
        <v>3.3005102509167901</v>
      </c>
      <c r="R84" s="27">
        <v>2.9135143226744802</v>
      </c>
    </row>
    <row r="85" spans="1:18" x14ac:dyDescent="0.25">
      <c r="A85" s="33" t="s">
        <v>484</v>
      </c>
      <c r="B85" s="28">
        <v>0.39936163255311402</v>
      </c>
      <c r="C85" s="29">
        <v>-1.1513719901367001</v>
      </c>
      <c r="D85" s="27">
        <v>0.86988960973742702</v>
      </c>
      <c r="E85" s="29">
        <v>-0.65535176574979503</v>
      </c>
      <c r="F85" s="28">
        <v>0.41284391280476002</v>
      </c>
      <c r="G85" s="28">
        <v>0.109718795207363</v>
      </c>
      <c r="H85" s="28">
        <v>-0.35193361646216398</v>
      </c>
      <c r="I85" s="28">
        <v>0.117118506441446</v>
      </c>
      <c r="J85" s="28">
        <v>-1.0150528929985601</v>
      </c>
      <c r="K85" s="27">
        <v>1.0205930701472401</v>
      </c>
      <c r="L85" s="27">
        <v>2.0464095571473901</v>
      </c>
      <c r="M85" s="29">
        <v>1.2447004166286599</v>
      </c>
      <c r="N85" s="27">
        <v>0.44599869915756601</v>
      </c>
      <c r="O85" s="27">
        <v>5.8045853596077901</v>
      </c>
      <c r="P85" s="27">
        <v>7.45475752085932</v>
      </c>
      <c r="Q85" s="27">
        <v>10.2627163824602</v>
      </c>
      <c r="R85" s="27">
        <v>8.5305278454003393</v>
      </c>
    </row>
    <row r="86" spans="1:18" x14ac:dyDescent="0.25">
      <c r="A86" s="33" t="s">
        <v>485</v>
      </c>
      <c r="B86" s="28">
        <v>2.8790696666794799</v>
      </c>
      <c r="C86" s="29">
        <v>3.6359427633021101E-2</v>
      </c>
      <c r="D86" s="27">
        <v>0.10790149796903301</v>
      </c>
      <c r="E86" s="29">
        <v>1.3961445351235199E-3</v>
      </c>
      <c r="F86" s="28">
        <v>23.901258215712001</v>
      </c>
      <c r="G86" s="28">
        <v>2.5008222026390898</v>
      </c>
      <c r="H86" s="28">
        <v>51.643071828135803</v>
      </c>
      <c r="I86" s="28">
        <v>13.3222222868307</v>
      </c>
      <c r="J86" s="28">
        <v>1.0690373196679701</v>
      </c>
      <c r="K86" s="27">
        <v>0.252628224414992</v>
      </c>
      <c r="L86" s="27">
        <v>0.58680602513457103</v>
      </c>
      <c r="M86" s="29">
        <v>2.60472635331437E-2</v>
      </c>
      <c r="N86" s="27">
        <v>0.43457541245285303</v>
      </c>
      <c r="O86" s="27">
        <v>3.6551390703103301E-2</v>
      </c>
      <c r="P86" s="27">
        <v>0.27954085043529497</v>
      </c>
      <c r="Q86" s="27">
        <v>1.2896634499289199</v>
      </c>
      <c r="R86" s="27">
        <v>0.19423835799237499</v>
      </c>
    </row>
    <row r="87" spans="1:18" x14ac:dyDescent="0.25">
      <c r="D87" s="27"/>
      <c r="F87" s="28"/>
      <c r="G87" s="28"/>
      <c r="H87" s="28"/>
      <c r="I87" s="28"/>
      <c r="J87" s="28"/>
      <c r="L87" s="27"/>
      <c r="N87" s="27"/>
      <c r="O87" s="27"/>
      <c r="P87" s="27"/>
      <c r="Q87" s="27"/>
      <c r="R87" s="27"/>
    </row>
    <row r="88" spans="1:18" x14ac:dyDescent="0.25">
      <c r="A88" s="32" t="s">
        <v>490</v>
      </c>
      <c r="B88" s="28" t="s">
        <v>446</v>
      </c>
      <c r="C88" s="29" t="s">
        <v>473</v>
      </c>
      <c r="D88" s="27" t="s">
        <v>441</v>
      </c>
      <c r="E88" s="29" t="s">
        <v>469</v>
      </c>
      <c r="F88" s="28" t="s">
        <v>35</v>
      </c>
      <c r="G88" s="28" t="s">
        <v>34</v>
      </c>
      <c r="H88" s="28" t="s">
        <v>33</v>
      </c>
      <c r="I88" s="28" t="s">
        <v>32</v>
      </c>
      <c r="J88" s="28" t="s">
        <v>31</v>
      </c>
      <c r="K88" s="27" t="s">
        <v>30</v>
      </c>
      <c r="L88" s="27" t="s">
        <v>29</v>
      </c>
      <c r="M88" s="29" t="s">
        <v>28</v>
      </c>
      <c r="N88" s="27" t="s">
        <v>27</v>
      </c>
      <c r="O88" s="27" t="s">
        <v>26</v>
      </c>
      <c r="P88" s="27" t="s">
        <v>25</v>
      </c>
      <c r="Q88" s="27" t="s">
        <v>24</v>
      </c>
      <c r="R88" s="27" t="s">
        <v>23</v>
      </c>
    </row>
    <row r="89" spans="1:18" x14ac:dyDescent="0.25">
      <c r="A89" s="33" t="s">
        <v>474</v>
      </c>
      <c r="B89" s="28">
        <v>22</v>
      </c>
      <c r="C89" s="28">
        <v>22</v>
      </c>
      <c r="D89" s="28">
        <v>22</v>
      </c>
      <c r="E89" s="28">
        <v>22</v>
      </c>
      <c r="F89" s="28">
        <v>22</v>
      </c>
      <c r="G89" s="28">
        <v>22</v>
      </c>
      <c r="H89" s="28">
        <v>22</v>
      </c>
      <c r="I89" s="28">
        <v>22</v>
      </c>
      <c r="J89" s="28">
        <v>22</v>
      </c>
      <c r="K89" s="28">
        <v>22</v>
      </c>
      <c r="L89" s="28">
        <v>22</v>
      </c>
      <c r="M89" s="28">
        <v>22</v>
      </c>
      <c r="N89" s="28">
        <v>22</v>
      </c>
      <c r="O89" s="28">
        <v>22</v>
      </c>
      <c r="P89" s="28">
        <v>22</v>
      </c>
      <c r="Q89" s="28">
        <v>22</v>
      </c>
      <c r="R89" s="28">
        <v>22</v>
      </c>
    </row>
    <row r="90" spans="1:18" x14ac:dyDescent="0.25">
      <c r="A90" s="33" t="s">
        <v>475</v>
      </c>
      <c r="B90" s="28">
        <v>47.272727272727302</v>
      </c>
      <c r="C90" s="29">
        <v>0.500318181818182</v>
      </c>
      <c r="D90" s="27">
        <v>1.25454545454545</v>
      </c>
      <c r="E90" s="29">
        <v>1.01531818181818</v>
      </c>
      <c r="F90" s="28">
        <v>227.04545454545499</v>
      </c>
      <c r="G90" s="28">
        <v>51.454545454545503</v>
      </c>
      <c r="H90" s="28">
        <v>562.59090909090901</v>
      </c>
      <c r="I90" s="28">
        <v>68.95</v>
      </c>
      <c r="J90" s="28">
        <v>7.6181818181818199</v>
      </c>
      <c r="K90" s="27">
        <v>3.9</v>
      </c>
      <c r="L90" s="27">
        <v>3.9454545454545502</v>
      </c>
      <c r="M90" s="29">
        <v>0.15454545454545501</v>
      </c>
      <c r="N90" s="27">
        <v>9.7727272727272704E-2</v>
      </c>
      <c r="O90" s="27">
        <v>0.101363636363636</v>
      </c>
      <c r="P90" s="27">
        <v>3.1518181818181801</v>
      </c>
      <c r="Q90" s="27">
        <v>1.0781818181818199</v>
      </c>
      <c r="R90" s="27">
        <v>0.36272727272727301</v>
      </c>
    </row>
    <row r="91" spans="1:18" x14ac:dyDescent="0.25">
      <c r="A91" s="33" t="s">
        <v>476</v>
      </c>
      <c r="B91" s="28">
        <v>20.126225057494899</v>
      </c>
      <c r="C91" s="29">
        <v>0.22024734717901601</v>
      </c>
      <c r="D91" s="27">
        <v>0.62238196259154799</v>
      </c>
      <c r="E91" s="29">
        <v>6.5928270086032404E-3</v>
      </c>
      <c r="F91" s="28">
        <v>186.28766216148901</v>
      </c>
      <c r="G91" s="28">
        <v>42.8014433142569</v>
      </c>
      <c r="H91" s="28">
        <v>376.486597382507</v>
      </c>
      <c r="I91" s="28">
        <v>61.395142897696502</v>
      </c>
      <c r="J91" s="28">
        <v>3.8914602919036998</v>
      </c>
      <c r="K91" s="27">
        <v>2.6597529423398898</v>
      </c>
      <c r="L91" s="27">
        <v>4.2196509980630603</v>
      </c>
      <c r="M91" s="29">
        <v>0.18702501163842999</v>
      </c>
      <c r="N91" s="27">
        <v>0.112796986542904</v>
      </c>
      <c r="O91" s="27">
        <v>6.5777073335801295E-2</v>
      </c>
      <c r="P91" s="27">
        <v>2.2239660762307301</v>
      </c>
      <c r="Q91" s="27">
        <v>1.16544958160906</v>
      </c>
      <c r="R91" s="27">
        <v>0.22217928878191201</v>
      </c>
    </row>
    <row r="92" spans="1:18" x14ac:dyDescent="0.25">
      <c r="A92" s="33" t="s">
        <v>477</v>
      </c>
      <c r="B92" s="28">
        <v>42</v>
      </c>
      <c r="C92" s="29">
        <v>0.49399999999999999</v>
      </c>
      <c r="D92" s="27">
        <v>1.25</v>
      </c>
      <c r="E92" s="29">
        <v>1.0165</v>
      </c>
      <c r="F92" s="28">
        <v>160.5</v>
      </c>
      <c r="G92" s="28">
        <v>36</v>
      </c>
      <c r="H92" s="28">
        <v>521.5</v>
      </c>
      <c r="I92" s="28">
        <v>51</v>
      </c>
      <c r="J92" s="28">
        <v>6.7</v>
      </c>
      <c r="K92" s="27">
        <v>3.55</v>
      </c>
      <c r="L92" s="27">
        <v>2.5499999999999998</v>
      </c>
      <c r="M92" s="29">
        <v>0.1</v>
      </c>
      <c r="N92" s="27">
        <v>0.06</v>
      </c>
      <c r="O92" s="27">
        <v>8.5000000000000006E-2</v>
      </c>
      <c r="P92" s="27">
        <v>2.8250000000000002</v>
      </c>
      <c r="Q92" s="27">
        <v>0.63500000000000001</v>
      </c>
      <c r="R92" s="27">
        <v>0.35499999999999998</v>
      </c>
    </row>
    <row r="93" spans="1:18" x14ac:dyDescent="0.25">
      <c r="A93" s="33" t="s">
        <v>478</v>
      </c>
      <c r="B93" s="28">
        <v>46.5555555555556</v>
      </c>
      <c r="C93" s="29">
        <v>0.50249999999999995</v>
      </c>
      <c r="D93" s="27">
        <v>1.25555555555556</v>
      </c>
      <c r="E93" s="29">
        <v>1.0153333333333301</v>
      </c>
      <c r="F93" s="28">
        <v>202.888888888889</v>
      </c>
      <c r="G93" s="28">
        <v>45.9444444444444</v>
      </c>
      <c r="H93" s="28">
        <v>537.944444444444</v>
      </c>
      <c r="I93" s="28">
        <v>57.783333333333303</v>
      </c>
      <c r="J93" s="28">
        <v>7.3666666666666698</v>
      </c>
      <c r="K93" s="27">
        <v>3.6055555555555601</v>
      </c>
      <c r="L93" s="27">
        <v>3.0555555555555598</v>
      </c>
      <c r="M93" s="29">
        <v>0.122222222222222</v>
      </c>
      <c r="N93" s="27">
        <v>7.7222222222222206E-2</v>
      </c>
      <c r="O93" s="27">
        <v>9.2222222222222205E-2</v>
      </c>
      <c r="P93" s="27">
        <v>2.9494444444444401</v>
      </c>
      <c r="Q93" s="27">
        <v>0.87111111111111095</v>
      </c>
      <c r="R93" s="27">
        <v>0.34888888888888903</v>
      </c>
    </row>
    <row r="94" spans="1:18" x14ac:dyDescent="0.25">
      <c r="A94" s="33" t="s">
        <v>479</v>
      </c>
      <c r="B94" s="28">
        <v>23.721599999999999</v>
      </c>
      <c r="C94" s="29">
        <v>0.30319170000000001</v>
      </c>
      <c r="D94" s="27">
        <v>0.81542999999999999</v>
      </c>
      <c r="E94" s="29">
        <v>7.4130000000000099E-3</v>
      </c>
      <c r="F94" s="28">
        <v>130.46879999999999</v>
      </c>
      <c r="G94" s="28">
        <v>31.653510000000001</v>
      </c>
      <c r="H94" s="28">
        <v>489.99930000000001</v>
      </c>
      <c r="I94" s="28">
        <v>25.797239999999999</v>
      </c>
      <c r="J94" s="28">
        <v>4.1512799999999999</v>
      </c>
      <c r="K94" s="27">
        <v>2.5945499999999999</v>
      </c>
      <c r="L94" s="27">
        <v>1.9273800000000001</v>
      </c>
      <c r="M94" s="29">
        <v>0.14826</v>
      </c>
      <c r="N94" s="27">
        <v>6.6716999999999999E-2</v>
      </c>
      <c r="O94" s="27">
        <v>5.1891E-2</v>
      </c>
      <c r="P94" s="27">
        <v>1.8829020000000001</v>
      </c>
      <c r="Q94" s="27">
        <v>0.570801</v>
      </c>
      <c r="R94" s="27">
        <v>0.26686799999999999</v>
      </c>
    </row>
    <row r="95" spans="1:18" x14ac:dyDescent="0.25">
      <c r="A95" s="33" t="s">
        <v>480</v>
      </c>
      <c r="B95" s="28">
        <v>19</v>
      </c>
      <c r="C95" s="29">
        <v>0.16700000000000001</v>
      </c>
      <c r="D95" s="27">
        <v>0.3</v>
      </c>
      <c r="E95" s="29">
        <v>1.0049999999999999</v>
      </c>
      <c r="F95" s="28">
        <v>29</v>
      </c>
      <c r="G95" s="28">
        <v>6.7</v>
      </c>
      <c r="H95" s="28">
        <v>68</v>
      </c>
      <c r="I95" s="28">
        <v>10</v>
      </c>
      <c r="J95" s="28">
        <v>2.5</v>
      </c>
      <c r="K95" s="27">
        <v>0.3</v>
      </c>
      <c r="L95" s="27">
        <v>0.4</v>
      </c>
      <c r="M95" s="29">
        <v>0</v>
      </c>
      <c r="N95" s="27">
        <v>0.01</v>
      </c>
      <c r="O95" s="27">
        <v>0.02</v>
      </c>
      <c r="P95" s="27">
        <v>0.61</v>
      </c>
      <c r="Q95" s="27">
        <v>0.1</v>
      </c>
      <c r="R95" s="27">
        <v>0.06</v>
      </c>
    </row>
    <row r="96" spans="1:18" x14ac:dyDescent="0.25">
      <c r="A96" s="33" t="s">
        <v>481</v>
      </c>
      <c r="B96" s="28">
        <v>82</v>
      </c>
      <c r="C96" s="29">
        <v>0.82099999999999995</v>
      </c>
      <c r="D96" s="27">
        <v>2.2000000000000002</v>
      </c>
      <c r="E96" s="29">
        <v>1.028</v>
      </c>
      <c r="F96" s="28">
        <v>726</v>
      </c>
      <c r="G96" s="28">
        <v>177.2</v>
      </c>
      <c r="H96" s="28">
        <v>1343</v>
      </c>
      <c r="I96" s="28">
        <v>288.5</v>
      </c>
      <c r="J96" s="28">
        <v>17.100000000000001</v>
      </c>
      <c r="K96" s="27">
        <v>10.8</v>
      </c>
      <c r="L96" s="27">
        <v>15.6</v>
      </c>
      <c r="M96" s="29">
        <v>0.8</v>
      </c>
      <c r="N96" s="27">
        <v>0.52</v>
      </c>
      <c r="O96" s="27">
        <v>0.26</v>
      </c>
      <c r="P96" s="27">
        <v>8.08</v>
      </c>
      <c r="Q96" s="27">
        <v>5.33</v>
      </c>
      <c r="R96" s="27">
        <v>0.82</v>
      </c>
    </row>
    <row r="97" spans="1:18" x14ac:dyDescent="0.25">
      <c r="A97" s="33" t="s">
        <v>482</v>
      </c>
      <c r="B97" s="28">
        <v>63</v>
      </c>
      <c r="C97" s="29">
        <v>0.65400000000000003</v>
      </c>
      <c r="D97" s="27">
        <v>1.9</v>
      </c>
      <c r="E97" s="29">
        <v>2.30000000000001E-2</v>
      </c>
      <c r="F97" s="28">
        <v>697</v>
      </c>
      <c r="G97" s="28">
        <v>170.5</v>
      </c>
      <c r="H97" s="28">
        <v>1275</v>
      </c>
      <c r="I97" s="28">
        <v>278.5</v>
      </c>
      <c r="J97" s="28">
        <v>14.6</v>
      </c>
      <c r="K97" s="27">
        <v>10.5</v>
      </c>
      <c r="L97" s="27">
        <v>15.2</v>
      </c>
      <c r="M97" s="29">
        <v>0.8</v>
      </c>
      <c r="N97" s="27">
        <v>0.51</v>
      </c>
      <c r="O97" s="27">
        <v>0.24</v>
      </c>
      <c r="P97" s="27">
        <v>7.47</v>
      </c>
      <c r="Q97" s="27">
        <v>5.23</v>
      </c>
      <c r="R97" s="27">
        <v>0.76</v>
      </c>
    </row>
    <row r="98" spans="1:18" x14ac:dyDescent="0.25">
      <c r="A98" s="33" t="s">
        <v>483</v>
      </c>
      <c r="B98" s="28">
        <v>0.245681417097593</v>
      </c>
      <c r="C98" s="29">
        <v>-9.9311733809600997E-2</v>
      </c>
      <c r="D98" s="27">
        <v>-9.5548330201349497E-3</v>
      </c>
      <c r="E98" s="29">
        <v>-5.6309350860011702E-2</v>
      </c>
      <c r="F98" s="28">
        <v>1.1262310628491801</v>
      </c>
      <c r="G98" s="28">
        <v>1.23344308114849</v>
      </c>
      <c r="H98" s="28">
        <v>0.38524189738724102</v>
      </c>
      <c r="I98" s="28">
        <v>2.1455189190356201</v>
      </c>
      <c r="J98" s="28">
        <v>0.60388847428769599</v>
      </c>
      <c r="K98" s="27">
        <v>0.84930803763907303</v>
      </c>
      <c r="L98" s="27">
        <v>1.75282084210389</v>
      </c>
      <c r="M98" s="29">
        <v>1.8498543360066999</v>
      </c>
      <c r="N98" s="27">
        <v>2.3704779438573498</v>
      </c>
      <c r="O98" s="27">
        <v>1.0853229527777</v>
      </c>
      <c r="P98" s="27">
        <v>0.74442030072253096</v>
      </c>
      <c r="Q98" s="27">
        <v>2.2254869732888598</v>
      </c>
      <c r="R98" s="27">
        <v>0.43537410124454201</v>
      </c>
    </row>
    <row r="99" spans="1:18" x14ac:dyDescent="0.25">
      <c r="A99" s="33" t="s">
        <v>484</v>
      </c>
      <c r="B99" s="28">
        <v>-1.40032067113334</v>
      </c>
      <c r="C99" s="29">
        <v>-1.4837024113972399</v>
      </c>
      <c r="D99" s="27">
        <v>-1.4374464247330401</v>
      </c>
      <c r="E99" s="29">
        <v>-1.2686593211560699</v>
      </c>
      <c r="F99" s="28">
        <v>0.26527411260665701</v>
      </c>
      <c r="G99" s="28">
        <v>0.99422005798955704</v>
      </c>
      <c r="H99" s="28">
        <v>-1.08565011603783</v>
      </c>
      <c r="I99" s="28">
        <v>4.8770620108772302</v>
      </c>
      <c r="J99" s="28">
        <v>-0.54784345673245305</v>
      </c>
      <c r="K99" s="27">
        <v>0.28527210464103397</v>
      </c>
      <c r="L99" s="27">
        <v>2.0493830773249599</v>
      </c>
      <c r="M99" s="29">
        <v>3.7841160494312298</v>
      </c>
      <c r="N99" s="27">
        <v>6.1206503769343801</v>
      </c>
      <c r="O99" s="27">
        <v>0.189574556592601</v>
      </c>
      <c r="P99" s="27">
        <v>-0.644094960419485</v>
      </c>
      <c r="Q99" s="27">
        <v>5.3015847164669099</v>
      </c>
      <c r="R99" s="27">
        <v>-1.1328652727664601</v>
      </c>
    </row>
    <row r="100" spans="1:18" x14ac:dyDescent="0.25">
      <c r="A100" s="33" t="s">
        <v>485</v>
      </c>
      <c r="B100" s="28">
        <v>4.2909255997921498</v>
      </c>
      <c r="C100" s="29">
        <v>4.6956892193988999E-2</v>
      </c>
      <c r="D100" s="27">
        <v>0.13269228027132901</v>
      </c>
      <c r="E100" s="29">
        <v>1.40559544104283E-3</v>
      </c>
      <c r="F100" s="28">
        <v>39.716663021041398</v>
      </c>
      <c r="G100" s="28">
        <v>9.1252983756536299</v>
      </c>
      <c r="H100" s="28">
        <v>80.267212260236803</v>
      </c>
      <c r="I100" s="28">
        <v>13.089488446543999</v>
      </c>
      <c r="J100" s="28">
        <v>0.82966212190328104</v>
      </c>
      <c r="K100" s="27">
        <v>0.56706123263580799</v>
      </c>
      <c r="L100" s="27">
        <v>0.89963261555771001</v>
      </c>
      <c r="M100" s="29">
        <v>3.9873866457729702E-2</v>
      </c>
      <c r="N100" s="27">
        <v>2.4048398333701398E-2</v>
      </c>
      <c r="O100" s="27">
        <v>1.4023719154968301E-2</v>
      </c>
      <c r="P100" s="27">
        <v>0.47415116060296802</v>
      </c>
      <c r="Q100" s="27">
        <v>0.24847468567539799</v>
      </c>
      <c r="R100" s="27">
        <v>4.73687835276837E-2</v>
      </c>
    </row>
    <row r="101" spans="1:18" x14ac:dyDescent="0.25">
      <c r="D101" s="27"/>
      <c r="F101" s="28"/>
      <c r="G101" s="28"/>
      <c r="H101" s="28"/>
      <c r="I101" s="28"/>
      <c r="J101" s="28"/>
      <c r="L101" s="27"/>
      <c r="N101" s="27"/>
      <c r="O101" s="27"/>
      <c r="P101" s="27"/>
      <c r="Q101" s="27"/>
      <c r="R101" s="27"/>
    </row>
    <row r="102" spans="1:18" x14ac:dyDescent="0.25">
      <c r="A102" s="32" t="s">
        <v>491</v>
      </c>
      <c r="B102" s="28" t="s">
        <v>446</v>
      </c>
      <c r="C102" s="29" t="s">
        <v>473</v>
      </c>
      <c r="D102" s="27" t="s">
        <v>441</v>
      </c>
      <c r="E102" s="29" t="s">
        <v>469</v>
      </c>
      <c r="F102" s="28" t="s">
        <v>35</v>
      </c>
      <c r="G102" s="28" t="s">
        <v>34</v>
      </c>
      <c r="H102" s="28" t="s">
        <v>33</v>
      </c>
      <c r="I102" s="28" t="s">
        <v>32</v>
      </c>
      <c r="J102" s="28" t="s">
        <v>31</v>
      </c>
      <c r="K102" s="27" t="s">
        <v>30</v>
      </c>
      <c r="L102" s="27" t="s">
        <v>29</v>
      </c>
      <c r="M102" s="29" t="s">
        <v>28</v>
      </c>
      <c r="N102" s="27" t="s">
        <v>27</v>
      </c>
      <c r="O102" s="27" t="s">
        <v>26</v>
      </c>
      <c r="P102" s="27" t="s">
        <v>25</v>
      </c>
      <c r="Q102" s="27" t="s">
        <v>24</v>
      </c>
      <c r="R102" s="27" t="s">
        <v>23</v>
      </c>
    </row>
    <row r="103" spans="1:18" x14ac:dyDescent="0.25">
      <c r="A103" s="33" t="s">
        <v>474</v>
      </c>
      <c r="B103" s="28">
        <v>44</v>
      </c>
      <c r="C103" s="28">
        <v>45</v>
      </c>
      <c r="D103" s="28">
        <v>45</v>
      </c>
      <c r="E103" s="28">
        <v>45</v>
      </c>
      <c r="F103" s="28">
        <v>45</v>
      </c>
      <c r="G103" s="28">
        <v>45</v>
      </c>
      <c r="H103" s="28">
        <v>45</v>
      </c>
      <c r="I103" s="28">
        <v>45</v>
      </c>
      <c r="J103" s="28">
        <v>45</v>
      </c>
      <c r="K103" s="28">
        <v>45</v>
      </c>
      <c r="L103" s="28">
        <v>45</v>
      </c>
      <c r="M103" s="28">
        <v>45</v>
      </c>
      <c r="N103" s="28">
        <v>45</v>
      </c>
      <c r="O103" s="28">
        <v>45</v>
      </c>
      <c r="P103" s="28">
        <v>45</v>
      </c>
      <c r="Q103" s="28">
        <v>45</v>
      </c>
      <c r="R103" s="28">
        <v>45</v>
      </c>
    </row>
    <row r="104" spans="1:18" x14ac:dyDescent="0.25">
      <c r="A104" s="33" t="s">
        <v>475</v>
      </c>
      <c r="B104" s="28">
        <v>42.727272727272698</v>
      </c>
      <c r="C104" s="29">
        <v>0.62022222222222201</v>
      </c>
      <c r="D104" s="27">
        <v>1.40222222222222</v>
      </c>
      <c r="E104" s="29">
        <v>1.01904444444444</v>
      </c>
      <c r="F104" s="28">
        <v>421.777777777778</v>
      </c>
      <c r="G104" s="28">
        <v>42.577777777777797</v>
      </c>
      <c r="H104" s="28">
        <v>692.88888888888903</v>
      </c>
      <c r="I104" s="28">
        <v>143.54</v>
      </c>
      <c r="J104" s="28">
        <v>11.6355555555556</v>
      </c>
      <c r="K104" s="27">
        <v>3.64</v>
      </c>
      <c r="L104" s="27">
        <v>8.4577777777777801</v>
      </c>
      <c r="M104" s="29">
        <v>0.266666666666667</v>
      </c>
      <c r="N104" s="27">
        <v>2.34177777777778</v>
      </c>
      <c r="O104" s="27">
        <v>0.151111111111111</v>
      </c>
      <c r="P104" s="27">
        <v>2.1188888888888902</v>
      </c>
      <c r="Q104" s="27">
        <v>4.4284444444444402</v>
      </c>
      <c r="R104" s="27">
        <v>0.86266666666666703</v>
      </c>
    </row>
    <row r="105" spans="1:18" x14ac:dyDescent="0.25">
      <c r="A105" s="33" t="s">
        <v>476</v>
      </c>
      <c r="B105" s="28">
        <v>15.6819606575015</v>
      </c>
      <c r="C105" s="29">
        <v>0.182864690275337</v>
      </c>
      <c r="D105" s="27">
        <v>0.60283002613011905</v>
      </c>
      <c r="E105" s="29">
        <v>6.38875274338909E-3</v>
      </c>
      <c r="F105" s="28">
        <v>315.28375451105302</v>
      </c>
      <c r="G105" s="28">
        <v>25.112500408515199</v>
      </c>
      <c r="H105" s="28">
        <v>421.14180413717997</v>
      </c>
      <c r="I105" s="28">
        <v>127.71823284089101</v>
      </c>
      <c r="J105" s="28">
        <v>7.2335127753192703</v>
      </c>
      <c r="K105" s="27">
        <v>2.3746195867587301</v>
      </c>
      <c r="L105" s="27">
        <v>10.085914770990099</v>
      </c>
      <c r="M105" s="29">
        <v>0.158113883008419</v>
      </c>
      <c r="N105" s="27">
        <v>8.3947400438632105</v>
      </c>
      <c r="O105" s="27">
        <v>0.13846926508701299</v>
      </c>
      <c r="P105" s="27">
        <v>1.2967603378178101</v>
      </c>
      <c r="Q105" s="27">
        <v>10.3506916667341</v>
      </c>
      <c r="R105" s="27">
        <v>0.80482465622813004</v>
      </c>
    </row>
    <row r="106" spans="1:18" x14ac:dyDescent="0.25">
      <c r="A106" s="33" t="s">
        <v>477</v>
      </c>
      <c r="B106" s="28">
        <v>40</v>
      </c>
      <c r="C106" s="29">
        <v>0.61499999999999999</v>
      </c>
      <c r="D106" s="27">
        <v>1.3</v>
      </c>
      <c r="E106" s="29">
        <v>1.018</v>
      </c>
      <c r="F106" s="28">
        <v>339.7</v>
      </c>
      <c r="G106" s="28">
        <v>38.299999999999997</v>
      </c>
      <c r="H106" s="28">
        <v>656</v>
      </c>
      <c r="I106" s="28">
        <v>105.1</v>
      </c>
      <c r="J106" s="28">
        <v>9.5</v>
      </c>
      <c r="K106" s="27">
        <v>3.1</v>
      </c>
      <c r="L106" s="27">
        <v>5.5</v>
      </c>
      <c r="M106" s="29">
        <v>0.2</v>
      </c>
      <c r="N106" s="27">
        <v>0.12</v>
      </c>
      <c r="O106" s="27">
        <v>0.1</v>
      </c>
      <c r="P106" s="27">
        <v>1.84</v>
      </c>
      <c r="Q106" s="27">
        <v>1.26</v>
      </c>
      <c r="R106" s="27">
        <v>0.68</v>
      </c>
    </row>
    <row r="107" spans="1:18" x14ac:dyDescent="0.25">
      <c r="A107" s="33" t="s">
        <v>478</v>
      </c>
      <c r="B107" s="28">
        <v>41.9722222222222</v>
      </c>
      <c r="C107" s="29">
        <v>0.62289189189189198</v>
      </c>
      <c r="D107" s="27">
        <v>1.3837837837837801</v>
      </c>
      <c r="E107" s="29">
        <v>1.01905405405405</v>
      </c>
      <c r="F107" s="28">
        <v>379.3</v>
      </c>
      <c r="G107" s="28">
        <v>40.013513513513502</v>
      </c>
      <c r="H107" s="28">
        <v>666.02702702702697</v>
      </c>
      <c r="I107" s="28">
        <v>121.167567567568</v>
      </c>
      <c r="J107" s="28">
        <v>10.794594594594599</v>
      </c>
      <c r="K107" s="27">
        <v>3.3837837837837799</v>
      </c>
      <c r="L107" s="27">
        <v>6.6189189189189204</v>
      </c>
      <c r="M107" s="29">
        <v>0.25405405405405401</v>
      </c>
      <c r="N107" s="27">
        <v>0.257297297297297</v>
      </c>
      <c r="O107" s="27">
        <v>0.127297297297297</v>
      </c>
      <c r="P107" s="27">
        <v>1.95081081081081</v>
      </c>
      <c r="Q107" s="27">
        <v>2.2008108108108102</v>
      </c>
      <c r="R107" s="27">
        <v>0.72459459459459497</v>
      </c>
    </row>
    <row r="108" spans="1:18" x14ac:dyDescent="0.25">
      <c r="A108" s="33" t="s">
        <v>479</v>
      </c>
      <c r="B108" s="28">
        <v>14.826000000000001</v>
      </c>
      <c r="C108" s="29">
        <v>0.17939459999999999</v>
      </c>
      <c r="D108" s="27">
        <v>0.59304000000000001</v>
      </c>
      <c r="E108" s="29">
        <v>7.4129999999998399E-3</v>
      </c>
      <c r="F108" s="28">
        <v>198.07535999999999</v>
      </c>
      <c r="G108" s="28">
        <v>22.9803</v>
      </c>
      <c r="H108" s="28">
        <v>480.36239999999998</v>
      </c>
      <c r="I108" s="28">
        <v>79.170839999999998</v>
      </c>
      <c r="J108" s="28">
        <v>4.7443200000000001</v>
      </c>
      <c r="K108" s="27">
        <v>2.2239</v>
      </c>
      <c r="L108" s="27">
        <v>4.5960599999999996</v>
      </c>
      <c r="M108" s="29">
        <v>0.14826</v>
      </c>
      <c r="N108" s="27">
        <v>0.103782</v>
      </c>
      <c r="O108" s="27">
        <v>7.4130000000000001E-2</v>
      </c>
      <c r="P108" s="27">
        <v>1.022994</v>
      </c>
      <c r="Q108" s="27">
        <v>1.141602</v>
      </c>
      <c r="R108" s="27">
        <v>0.429954</v>
      </c>
    </row>
    <row r="109" spans="1:18" x14ac:dyDescent="0.25">
      <c r="A109" s="33" t="s">
        <v>480</v>
      </c>
      <c r="B109" s="28">
        <v>18</v>
      </c>
      <c r="C109" s="29">
        <v>0.159</v>
      </c>
      <c r="D109" s="27">
        <v>0.3</v>
      </c>
      <c r="E109" s="29">
        <v>1.0049999999999999</v>
      </c>
      <c r="F109" s="28">
        <v>63.5</v>
      </c>
      <c r="G109" s="28">
        <v>4.8</v>
      </c>
      <c r="H109" s="28">
        <v>55</v>
      </c>
      <c r="I109" s="28">
        <v>11.6</v>
      </c>
      <c r="J109" s="28">
        <v>2.2999999999999998</v>
      </c>
      <c r="K109" s="27">
        <v>0.5</v>
      </c>
      <c r="L109" s="27">
        <v>0.4</v>
      </c>
      <c r="M109" s="29">
        <v>0</v>
      </c>
      <c r="N109" s="27">
        <v>0.01</v>
      </c>
      <c r="O109" s="27">
        <v>0.01</v>
      </c>
      <c r="P109" s="27">
        <v>0.55000000000000004</v>
      </c>
      <c r="Q109" s="27">
        <v>0.19</v>
      </c>
      <c r="R109" s="27">
        <v>0.08</v>
      </c>
    </row>
    <row r="110" spans="1:18" x14ac:dyDescent="0.25">
      <c r="A110" s="33" t="s">
        <v>481</v>
      </c>
      <c r="B110" s="28">
        <v>79</v>
      </c>
      <c r="C110" s="29">
        <v>0.98099999999999998</v>
      </c>
      <c r="D110" s="27">
        <v>2.8</v>
      </c>
      <c r="E110" s="29">
        <v>1.034</v>
      </c>
      <c r="F110" s="28">
        <v>1573.3</v>
      </c>
      <c r="G110" s="28">
        <v>113.3</v>
      </c>
      <c r="H110" s="28">
        <v>1634</v>
      </c>
      <c r="I110" s="28">
        <v>649.1</v>
      </c>
      <c r="J110" s="28">
        <v>36.9</v>
      </c>
      <c r="K110" s="27">
        <v>9.8000000000000007</v>
      </c>
      <c r="L110" s="27">
        <v>60.5</v>
      </c>
      <c r="M110" s="29">
        <v>0.7</v>
      </c>
      <c r="N110" s="27">
        <v>49.92</v>
      </c>
      <c r="O110" s="27">
        <v>0.59</v>
      </c>
      <c r="P110" s="27">
        <v>7.81</v>
      </c>
      <c r="Q110" s="27">
        <v>64.930000000000007</v>
      </c>
      <c r="R110" s="27">
        <v>4.7</v>
      </c>
    </row>
    <row r="111" spans="1:18" x14ac:dyDescent="0.25">
      <c r="A111" s="33" t="s">
        <v>482</v>
      </c>
      <c r="B111" s="28">
        <v>61</v>
      </c>
      <c r="C111" s="29">
        <v>0.82199999999999995</v>
      </c>
      <c r="D111" s="27">
        <v>2.5</v>
      </c>
      <c r="E111" s="29">
        <v>2.9000000000000099E-2</v>
      </c>
      <c r="F111" s="28">
        <v>1509.8</v>
      </c>
      <c r="G111" s="28">
        <v>108.5</v>
      </c>
      <c r="H111" s="28">
        <v>1579</v>
      </c>
      <c r="I111" s="28">
        <v>637.5</v>
      </c>
      <c r="J111" s="28">
        <v>34.6</v>
      </c>
      <c r="K111" s="27">
        <v>9.3000000000000007</v>
      </c>
      <c r="L111" s="27">
        <v>60.1</v>
      </c>
      <c r="M111" s="29">
        <v>0.7</v>
      </c>
      <c r="N111" s="27">
        <v>49.91</v>
      </c>
      <c r="O111" s="27">
        <v>0.57999999999999996</v>
      </c>
      <c r="P111" s="27">
        <v>7.26</v>
      </c>
      <c r="Q111" s="27">
        <v>64.739999999999995</v>
      </c>
      <c r="R111" s="27">
        <v>4.62</v>
      </c>
    </row>
    <row r="112" spans="1:18" x14ac:dyDescent="0.25">
      <c r="A112" s="33" t="s">
        <v>483</v>
      </c>
      <c r="B112" s="28">
        <v>0.50004967461509997</v>
      </c>
      <c r="C112" s="29">
        <v>-0.19997427183107799</v>
      </c>
      <c r="D112" s="27">
        <v>0.24187008203516</v>
      </c>
      <c r="E112" s="29">
        <v>-7.1367860493803004E-2</v>
      </c>
      <c r="F112" s="28">
        <v>1.5416759953391499</v>
      </c>
      <c r="G112" s="28">
        <v>0.92678127845602398</v>
      </c>
      <c r="H112" s="28">
        <v>0.408502812928213</v>
      </c>
      <c r="I112" s="28">
        <v>2.0669467061376601</v>
      </c>
      <c r="J112" s="28">
        <v>1.3490146668315599</v>
      </c>
      <c r="K112" s="27">
        <v>0.83528064394342005</v>
      </c>
      <c r="L112" s="27">
        <v>3.2477223336870602</v>
      </c>
      <c r="M112" s="29">
        <v>0.64463615709506505</v>
      </c>
      <c r="N112" s="27">
        <v>4.50196864568343</v>
      </c>
      <c r="O112" s="27">
        <v>1.63874247640197</v>
      </c>
      <c r="P112" s="27">
        <v>1.9934802810626699</v>
      </c>
      <c r="Q112" s="27">
        <v>4.6561318496313104</v>
      </c>
      <c r="R112" s="27">
        <v>2.74879715985062</v>
      </c>
    </row>
    <row r="113" spans="1:18" x14ac:dyDescent="0.25">
      <c r="A113" s="33" t="s">
        <v>484</v>
      </c>
      <c r="B113" s="28">
        <v>-0.83283029593387603</v>
      </c>
      <c r="C113" s="29">
        <v>-0.21861563001668999</v>
      </c>
      <c r="D113" s="27">
        <v>-0.67540505277404195</v>
      </c>
      <c r="E113" s="29">
        <v>-0.381240198229578</v>
      </c>
      <c r="F113" s="28">
        <v>2.4814060739802599</v>
      </c>
      <c r="G113" s="28">
        <v>0.22230568366606099</v>
      </c>
      <c r="H113" s="28">
        <v>-0.88059415938815</v>
      </c>
      <c r="I113" s="28">
        <v>4.8289402126125403</v>
      </c>
      <c r="J113" s="28">
        <v>1.6766518018158501</v>
      </c>
      <c r="K113" s="27">
        <v>2.3144927282841898E-2</v>
      </c>
      <c r="L113" s="27">
        <v>13.2240521631139</v>
      </c>
      <c r="M113" s="29">
        <v>3.6444444444443801E-2</v>
      </c>
      <c r="N113" s="27">
        <v>21.133913834946199</v>
      </c>
      <c r="O113" s="27">
        <v>2.28765168866413</v>
      </c>
      <c r="P113" s="27">
        <v>6.0617008959579302</v>
      </c>
      <c r="Q113" s="27">
        <v>23.439108730353698</v>
      </c>
      <c r="R113" s="27">
        <v>9.5319227265022803</v>
      </c>
    </row>
    <row r="114" spans="1:18" x14ac:dyDescent="0.25">
      <c r="A114" s="33" t="s">
        <v>485</v>
      </c>
      <c r="B114" s="28">
        <v>2.3641445217294299</v>
      </c>
      <c r="C114" s="29">
        <v>2.7259858542673199E-2</v>
      </c>
      <c r="D114" s="27">
        <v>8.9864594486994798E-2</v>
      </c>
      <c r="E114" s="29">
        <v>9.5237902837708502E-4</v>
      </c>
      <c r="F114" s="28">
        <v>46.999727152538</v>
      </c>
      <c r="G114" s="28">
        <v>3.74355053322875</v>
      </c>
      <c r="H114" s="28">
        <v>62.780113481175803</v>
      </c>
      <c r="I114" s="28">
        <v>19.039110039891899</v>
      </c>
      <c r="J114" s="28">
        <v>1.0783084187817999</v>
      </c>
      <c r="K114" s="27">
        <v>0.35398738777966499</v>
      </c>
      <c r="L114" s="27">
        <v>1.5035194028802099</v>
      </c>
      <c r="M114" s="29">
        <v>2.3570226039551601E-2</v>
      </c>
      <c r="N114" s="27">
        <v>1.2514139594345099</v>
      </c>
      <c r="O114" s="27">
        <v>2.06417793019332E-2</v>
      </c>
      <c r="P114" s="27">
        <v>0.19330961772574801</v>
      </c>
      <c r="Q114" s="27">
        <v>1.54299001206386</v>
      </c>
      <c r="R114" s="27">
        <v>0.119976176086267</v>
      </c>
    </row>
    <row r="115" spans="1:18" x14ac:dyDescent="0.25">
      <c r="D115" s="27"/>
      <c r="F115" s="28"/>
      <c r="G115" s="28"/>
      <c r="H115" s="28"/>
      <c r="I115" s="28"/>
      <c r="J115" s="28"/>
      <c r="L115" s="27"/>
      <c r="N115" s="27"/>
      <c r="O115" s="27"/>
      <c r="P115" s="27"/>
      <c r="Q115" s="27"/>
      <c r="R115" s="27"/>
    </row>
    <row r="116" spans="1:18" x14ac:dyDescent="0.25">
      <c r="A116" s="32" t="s">
        <v>492</v>
      </c>
      <c r="B116" s="28" t="s">
        <v>446</v>
      </c>
      <c r="C116" s="29" t="s">
        <v>473</v>
      </c>
      <c r="D116" s="27" t="s">
        <v>441</v>
      </c>
      <c r="E116" s="29" t="s">
        <v>469</v>
      </c>
      <c r="F116" s="28" t="s">
        <v>35</v>
      </c>
      <c r="G116" s="28" t="s">
        <v>34</v>
      </c>
      <c r="H116" s="28" t="s">
        <v>33</v>
      </c>
      <c r="I116" s="28" t="s">
        <v>32</v>
      </c>
      <c r="J116" s="28" t="s">
        <v>31</v>
      </c>
      <c r="K116" s="27" t="s">
        <v>30</v>
      </c>
      <c r="L116" s="27" t="s">
        <v>29</v>
      </c>
      <c r="M116" s="29" t="s">
        <v>28</v>
      </c>
      <c r="N116" s="27" t="s">
        <v>27</v>
      </c>
      <c r="O116" s="27" t="s">
        <v>26</v>
      </c>
      <c r="P116" s="27" t="s">
        <v>25</v>
      </c>
      <c r="Q116" s="27" t="s">
        <v>24</v>
      </c>
      <c r="R116" s="27" t="s">
        <v>23</v>
      </c>
    </row>
    <row r="117" spans="1:18" x14ac:dyDescent="0.25">
      <c r="A117" s="33" t="s">
        <v>474</v>
      </c>
      <c r="B117" s="28">
        <v>9</v>
      </c>
      <c r="C117" s="28">
        <v>9</v>
      </c>
      <c r="D117" s="28">
        <v>9</v>
      </c>
      <c r="E117" s="28">
        <v>9</v>
      </c>
      <c r="F117" s="28">
        <v>9</v>
      </c>
      <c r="G117" s="28">
        <v>9</v>
      </c>
      <c r="H117" s="28">
        <v>9</v>
      </c>
      <c r="I117" s="28">
        <v>9</v>
      </c>
      <c r="J117" s="28">
        <v>9</v>
      </c>
      <c r="K117" s="28">
        <v>9</v>
      </c>
      <c r="L117" s="28">
        <v>9</v>
      </c>
      <c r="M117" s="28">
        <v>9</v>
      </c>
      <c r="N117" s="28">
        <v>9</v>
      </c>
      <c r="O117" s="28">
        <v>9</v>
      </c>
      <c r="P117" s="28">
        <v>9</v>
      </c>
      <c r="Q117" s="28">
        <v>9</v>
      </c>
      <c r="R117" s="28">
        <v>9</v>
      </c>
    </row>
    <row r="118" spans="1:18" x14ac:dyDescent="0.25">
      <c r="A118" s="33" t="s">
        <v>475</v>
      </c>
      <c r="B118" s="28">
        <v>44.6666666666667</v>
      </c>
      <c r="C118" s="29">
        <v>0.42277777777777797</v>
      </c>
      <c r="D118" s="27">
        <v>1.24444444444444</v>
      </c>
      <c r="E118" s="29">
        <v>1.0128888888888901</v>
      </c>
      <c r="F118" s="28">
        <v>211.34444444444401</v>
      </c>
      <c r="G118" s="28">
        <v>23.622222222222199</v>
      </c>
      <c r="H118" s="28">
        <v>514.555555555556</v>
      </c>
      <c r="I118" s="28">
        <v>98.1</v>
      </c>
      <c r="J118" s="28">
        <v>6.1666666666666696</v>
      </c>
      <c r="K118" s="27">
        <v>2.9555555555555602</v>
      </c>
      <c r="L118" s="27">
        <v>3.6444444444444399</v>
      </c>
      <c r="M118" s="29">
        <v>8.8888888888888906E-2</v>
      </c>
      <c r="N118" s="27">
        <v>1.3444444444444399</v>
      </c>
      <c r="O118" s="27">
        <v>0.19111111111111101</v>
      </c>
      <c r="P118" s="27">
        <v>2.3411111111111098</v>
      </c>
      <c r="Q118" s="27">
        <v>1.02</v>
      </c>
      <c r="R118" s="27">
        <v>0.54777777777777803</v>
      </c>
    </row>
    <row r="119" spans="1:18" x14ac:dyDescent="0.25">
      <c r="A119" s="33" t="s">
        <v>476</v>
      </c>
      <c r="B119" s="28">
        <v>16.650825805346699</v>
      </c>
      <c r="C119" s="29">
        <v>0.28087264808885298</v>
      </c>
      <c r="D119" s="27">
        <v>0.41866188956934902</v>
      </c>
      <c r="E119" s="29">
        <v>7.6230644173528204E-3</v>
      </c>
      <c r="F119" s="28">
        <v>156.83266648813199</v>
      </c>
      <c r="G119" s="28">
        <v>25.474878693419601</v>
      </c>
      <c r="H119" s="28">
        <v>306.03558253539398</v>
      </c>
      <c r="I119" s="28">
        <v>104.235310715707</v>
      </c>
      <c r="J119" s="28">
        <v>4.6211470437543998</v>
      </c>
      <c r="K119" s="27">
        <v>4.4676926682324298</v>
      </c>
      <c r="L119" s="27">
        <v>5.7299893348747002</v>
      </c>
      <c r="M119" s="29">
        <v>9.2796072713833694E-2</v>
      </c>
      <c r="N119" s="27">
        <v>3.2450851726538401</v>
      </c>
      <c r="O119" s="27">
        <v>0.24543046084606299</v>
      </c>
      <c r="P119" s="27">
        <v>2.5619594280767002</v>
      </c>
      <c r="Q119" s="27">
        <v>0.73717365661016399</v>
      </c>
      <c r="R119" s="27">
        <v>0.502786678865346</v>
      </c>
    </row>
    <row r="120" spans="1:18" x14ac:dyDescent="0.25">
      <c r="A120" s="33" t="s">
        <v>477</v>
      </c>
      <c r="B120" s="28">
        <v>45</v>
      </c>
      <c r="C120" s="29">
        <v>0.47199999999999998</v>
      </c>
      <c r="D120" s="27">
        <v>1.3</v>
      </c>
      <c r="E120" s="29">
        <v>1.0129999999999999</v>
      </c>
      <c r="F120" s="28">
        <v>279.10000000000002</v>
      </c>
      <c r="G120" s="28">
        <v>16.2</v>
      </c>
      <c r="H120" s="28">
        <v>479</v>
      </c>
      <c r="I120" s="28">
        <v>67.8</v>
      </c>
      <c r="J120" s="28">
        <v>4.5999999999999996</v>
      </c>
      <c r="K120" s="27">
        <v>0.4</v>
      </c>
      <c r="L120" s="27">
        <v>0.8</v>
      </c>
      <c r="M120" s="29">
        <v>0.1</v>
      </c>
      <c r="N120" s="27">
        <v>0.11</v>
      </c>
      <c r="O120" s="27">
        <v>0.08</v>
      </c>
      <c r="P120" s="27">
        <v>1.33</v>
      </c>
      <c r="Q120" s="27">
        <v>0.83</v>
      </c>
      <c r="R120" s="27">
        <v>0.38</v>
      </c>
    </row>
    <row r="121" spans="1:18" x14ac:dyDescent="0.25">
      <c r="A121" s="33" t="s">
        <v>478</v>
      </c>
      <c r="B121" s="28">
        <v>44.6666666666667</v>
      </c>
      <c r="C121" s="29">
        <v>0.42277777777777797</v>
      </c>
      <c r="D121" s="27">
        <v>1.24444444444444</v>
      </c>
      <c r="E121" s="29">
        <v>1.0128888888888901</v>
      </c>
      <c r="F121" s="28">
        <v>211.34444444444401</v>
      </c>
      <c r="G121" s="28">
        <v>23.622222222222199</v>
      </c>
      <c r="H121" s="28">
        <v>514.555555555556</v>
      </c>
      <c r="I121" s="28">
        <v>98.1</v>
      </c>
      <c r="J121" s="28">
        <v>6.1666666666666696</v>
      </c>
      <c r="K121" s="27">
        <v>2.9555555555555602</v>
      </c>
      <c r="L121" s="27">
        <v>3.6444444444444399</v>
      </c>
      <c r="M121" s="29">
        <v>8.8888888888888906E-2</v>
      </c>
      <c r="N121" s="27">
        <v>1.3444444444444399</v>
      </c>
      <c r="O121" s="27">
        <v>0.19111111111111101</v>
      </c>
      <c r="P121" s="27">
        <v>2.3411111111111098</v>
      </c>
      <c r="Q121" s="27">
        <v>1.02</v>
      </c>
      <c r="R121" s="27">
        <v>0.54777777777777803</v>
      </c>
    </row>
    <row r="122" spans="1:18" x14ac:dyDescent="0.25">
      <c r="A122" s="33" t="s">
        <v>479</v>
      </c>
      <c r="B122" s="28">
        <v>10.3782</v>
      </c>
      <c r="C122" s="29">
        <v>0.38399339999999998</v>
      </c>
      <c r="D122" s="27">
        <v>0.44478000000000001</v>
      </c>
      <c r="E122" s="29">
        <v>8.8956000000000104E-3</v>
      </c>
      <c r="F122" s="28">
        <v>181.47023999999999</v>
      </c>
      <c r="G122" s="28">
        <v>16.75338</v>
      </c>
      <c r="H122" s="28">
        <v>394.3716</v>
      </c>
      <c r="I122" s="28">
        <v>90.586860000000001</v>
      </c>
      <c r="J122" s="28">
        <v>5.6338800000000004</v>
      </c>
      <c r="K122" s="27">
        <v>0.44478000000000001</v>
      </c>
      <c r="L122" s="27">
        <v>1.03782</v>
      </c>
      <c r="M122" s="29">
        <v>0</v>
      </c>
      <c r="N122" s="27">
        <v>0.103782</v>
      </c>
      <c r="O122" s="27">
        <v>7.4130000000000001E-2</v>
      </c>
      <c r="P122" s="27">
        <v>1.3639920000000001</v>
      </c>
      <c r="Q122" s="27">
        <v>0.60786600000000002</v>
      </c>
      <c r="R122" s="27">
        <v>0.40030199999999999</v>
      </c>
    </row>
    <row r="123" spans="1:18" x14ac:dyDescent="0.25">
      <c r="A123" s="33" t="s">
        <v>480</v>
      </c>
      <c r="B123" s="28">
        <v>18</v>
      </c>
      <c r="C123" s="29">
        <v>6.0999999999999999E-2</v>
      </c>
      <c r="D123" s="27">
        <v>0.7</v>
      </c>
      <c r="E123" s="29">
        <v>1.002</v>
      </c>
      <c r="F123" s="28">
        <v>9</v>
      </c>
      <c r="G123" s="28">
        <v>0.6</v>
      </c>
      <c r="H123" s="28">
        <v>112</v>
      </c>
      <c r="I123" s="28">
        <v>2.6</v>
      </c>
      <c r="J123" s="28">
        <v>0.7</v>
      </c>
      <c r="K123" s="27">
        <v>0.1</v>
      </c>
      <c r="L123" s="27">
        <v>0.1</v>
      </c>
      <c r="M123" s="29">
        <v>0</v>
      </c>
      <c r="N123" s="27">
        <v>0.04</v>
      </c>
      <c r="O123" s="27">
        <v>0.01</v>
      </c>
      <c r="P123" s="27">
        <v>0.15</v>
      </c>
      <c r="Q123" s="27">
        <v>0.28000000000000003</v>
      </c>
      <c r="R123" s="27">
        <v>0.1</v>
      </c>
    </row>
    <row r="124" spans="1:18" x14ac:dyDescent="0.25">
      <c r="A124" s="33" t="s">
        <v>481</v>
      </c>
      <c r="B124" s="28">
        <v>68</v>
      </c>
      <c r="C124" s="29">
        <v>0.81399999999999995</v>
      </c>
      <c r="D124" s="27">
        <v>2</v>
      </c>
      <c r="E124" s="29">
        <v>1.0249999999999999</v>
      </c>
      <c r="F124" s="28">
        <v>401.5</v>
      </c>
      <c r="G124" s="28">
        <v>83.3</v>
      </c>
      <c r="H124" s="28">
        <v>1076</v>
      </c>
      <c r="I124" s="28">
        <v>307.8</v>
      </c>
      <c r="J124" s="28">
        <v>12.5</v>
      </c>
      <c r="K124" s="27">
        <v>12.4</v>
      </c>
      <c r="L124" s="27">
        <v>18.2</v>
      </c>
      <c r="M124" s="29">
        <v>0.3</v>
      </c>
      <c r="N124" s="27">
        <v>9.92</v>
      </c>
      <c r="O124" s="27">
        <v>0.73</v>
      </c>
      <c r="P124" s="27">
        <v>7.85</v>
      </c>
      <c r="Q124" s="27">
        <v>2.56</v>
      </c>
      <c r="R124" s="27">
        <v>1.71</v>
      </c>
    </row>
    <row r="125" spans="1:18" x14ac:dyDescent="0.25">
      <c r="A125" s="33" t="s">
        <v>482</v>
      </c>
      <c r="B125" s="28">
        <v>50</v>
      </c>
      <c r="C125" s="29">
        <v>0.753</v>
      </c>
      <c r="D125" s="27">
        <v>1.3</v>
      </c>
      <c r="E125" s="29">
        <v>2.2999999999999899E-2</v>
      </c>
      <c r="F125" s="28">
        <v>392.5</v>
      </c>
      <c r="G125" s="28">
        <v>82.7</v>
      </c>
      <c r="H125" s="28">
        <v>964</v>
      </c>
      <c r="I125" s="28">
        <v>305.2</v>
      </c>
      <c r="J125" s="28">
        <v>11.8</v>
      </c>
      <c r="K125" s="27">
        <v>12.3</v>
      </c>
      <c r="L125" s="27">
        <v>18.100000000000001</v>
      </c>
      <c r="M125" s="29">
        <v>0.3</v>
      </c>
      <c r="N125" s="27">
        <v>9.8800000000000008</v>
      </c>
      <c r="O125" s="27">
        <v>0.72</v>
      </c>
      <c r="P125" s="27">
        <v>7.7</v>
      </c>
      <c r="Q125" s="27">
        <v>2.2799999999999998</v>
      </c>
      <c r="R125" s="27">
        <v>1.61</v>
      </c>
    </row>
    <row r="126" spans="1:18" x14ac:dyDescent="0.25">
      <c r="A126" s="33" t="s">
        <v>483</v>
      </c>
      <c r="B126" s="28">
        <v>-7.1884774261794404E-2</v>
      </c>
      <c r="C126" s="29">
        <v>-2.4460887150901101E-2</v>
      </c>
      <c r="D126" s="27">
        <v>0.30320267870712703</v>
      </c>
      <c r="E126" s="29">
        <v>-3.8131408871683599E-2</v>
      </c>
      <c r="F126" s="28">
        <v>-0.11936671448472801</v>
      </c>
      <c r="G126" s="28">
        <v>1.26089760470663</v>
      </c>
      <c r="H126" s="28">
        <v>0.40034678467898699</v>
      </c>
      <c r="I126" s="28">
        <v>0.71749078244058495</v>
      </c>
      <c r="J126" s="28">
        <v>0.13265757683276899</v>
      </c>
      <c r="K126" s="27">
        <v>1.1650315712727499</v>
      </c>
      <c r="L126" s="27">
        <v>1.73263093020921</v>
      </c>
      <c r="M126" s="29">
        <v>1.01626130274648</v>
      </c>
      <c r="N126" s="27">
        <v>2.0073218817697498</v>
      </c>
      <c r="O126" s="27">
        <v>1.21360278691267</v>
      </c>
      <c r="P126" s="27">
        <v>1.0690723601690899</v>
      </c>
      <c r="Q126" s="27">
        <v>0.87025101499609303</v>
      </c>
      <c r="R126" s="27">
        <v>1.18960791265041</v>
      </c>
    </row>
    <row r="127" spans="1:18" x14ac:dyDescent="0.25">
      <c r="A127" s="33" t="s">
        <v>484</v>
      </c>
      <c r="B127" s="28">
        <v>-1.3559804205086201</v>
      </c>
      <c r="C127" s="29">
        <v>-1.7471119872977701</v>
      </c>
      <c r="D127" s="27">
        <v>-1.2367259401022099</v>
      </c>
      <c r="E127" s="29">
        <v>-1.4785855870384399</v>
      </c>
      <c r="F127" s="28">
        <v>-2.0105350441855898</v>
      </c>
      <c r="G127" s="28">
        <v>0.49581020489813199</v>
      </c>
      <c r="H127" s="28">
        <v>-1.1906549177600501</v>
      </c>
      <c r="I127" s="28">
        <v>-0.89328419115229396</v>
      </c>
      <c r="J127" s="28">
        <v>-1.8332442555347399</v>
      </c>
      <c r="K127" s="27">
        <v>-0.40618364885897101</v>
      </c>
      <c r="L127" s="27">
        <v>1.6766116899857799</v>
      </c>
      <c r="M127" s="29">
        <v>0.25710101360465498</v>
      </c>
      <c r="N127" s="27">
        <v>2.43537010029736</v>
      </c>
      <c r="O127" s="27">
        <v>-0.15398661165692001</v>
      </c>
      <c r="P127" s="27">
        <v>-0.36564866249135197</v>
      </c>
      <c r="Q127" s="27">
        <v>-0.55420979934426196</v>
      </c>
      <c r="R127" s="27">
        <v>0.33780412883897398</v>
      </c>
    </row>
    <row r="128" spans="1:18" x14ac:dyDescent="0.25">
      <c r="A128" s="33" t="s">
        <v>485</v>
      </c>
      <c r="B128" s="28">
        <v>5.5502752684488996</v>
      </c>
      <c r="C128" s="29">
        <v>9.3624216029617499E-2</v>
      </c>
      <c r="D128" s="27">
        <v>0.139553963189783</v>
      </c>
      <c r="E128" s="29">
        <v>2.54102147245094E-3</v>
      </c>
      <c r="F128" s="28">
        <v>52.277555496044201</v>
      </c>
      <c r="G128" s="28">
        <v>8.49162623113987</v>
      </c>
      <c r="H128" s="28">
        <v>102.011860845131</v>
      </c>
      <c r="I128" s="28">
        <v>34.745103571902398</v>
      </c>
      <c r="J128" s="28">
        <v>1.54038234791813</v>
      </c>
      <c r="K128" s="27">
        <v>1.4892308894108099</v>
      </c>
      <c r="L128" s="27">
        <v>1.9099964449582301</v>
      </c>
      <c r="M128" s="29">
        <v>3.09320242379446E-2</v>
      </c>
      <c r="N128" s="27">
        <v>1.08169505755128</v>
      </c>
      <c r="O128" s="27">
        <v>8.18101536153545E-2</v>
      </c>
      <c r="P128" s="27">
        <v>0.85398647602556799</v>
      </c>
      <c r="Q128" s="27">
        <v>0.24572455220338801</v>
      </c>
      <c r="R128" s="27">
        <v>0.16759555962178199</v>
      </c>
    </row>
    <row r="129" spans="1:18" x14ac:dyDescent="0.25">
      <c r="D129" s="27"/>
      <c r="F129" s="28"/>
      <c r="G129" s="28"/>
      <c r="H129" s="28"/>
      <c r="I129" s="28"/>
      <c r="J129" s="28"/>
      <c r="L129" s="27"/>
      <c r="N129" s="27"/>
      <c r="O129" s="27"/>
      <c r="P129" s="27"/>
      <c r="Q129" s="27"/>
      <c r="R129" s="27"/>
    </row>
    <row r="130" spans="1:18" x14ac:dyDescent="0.25">
      <c r="A130" s="32" t="s">
        <v>493</v>
      </c>
      <c r="B130" s="28" t="s">
        <v>446</v>
      </c>
      <c r="C130" s="29" t="s">
        <v>473</v>
      </c>
      <c r="D130" s="27" t="s">
        <v>441</v>
      </c>
      <c r="E130" s="29" t="s">
        <v>469</v>
      </c>
      <c r="F130" s="28" t="s">
        <v>35</v>
      </c>
      <c r="G130" s="28" t="s">
        <v>34</v>
      </c>
      <c r="H130" s="28" t="s">
        <v>33</v>
      </c>
      <c r="I130" s="28" t="s">
        <v>32</v>
      </c>
      <c r="J130" s="28" t="s">
        <v>31</v>
      </c>
      <c r="K130" s="27" t="s">
        <v>30</v>
      </c>
      <c r="L130" s="27" t="s">
        <v>29</v>
      </c>
      <c r="M130" s="29" t="s">
        <v>28</v>
      </c>
      <c r="N130" s="27" t="s">
        <v>27</v>
      </c>
      <c r="O130" s="27" t="s">
        <v>26</v>
      </c>
      <c r="P130" s="27" t="s">
        <v>25</v>
      </c>
      <c r="Q130" s="27" t="s">
        <v>24</v>
      </c>
      <c r="R130" s="27" t="s">
        <v>23</v>
      </c>
    </row>
    <row r="131" spans="1:18" x14ac:dyDescent="0.25">
      <c r="A131" s="33" t="s">
        <v>474</v>
      </c>
      <c r="B131" s="28">
        <v>42</v>
      </c>
      <c r="C131" s="28">
        <v>44</v>
      </c>
      <c r="D131" s="28">
        <v>38</v>
      </c>
      <c r="E131" s="28">
        <v>45</v>
      </c>
      <c r="F131" s="28">
        <v>45</v>
      </c>
      <c r="G131" s="28">
        <v>45</v>
      </c>
      <c r="H131" s="28">
        <v>45</v>
      </c>
      <c r="I131" s="28">
        <v>45</v>
      </c>
      <c r="J131" s="28">
        <v>45</v>
      </c>
      <c r="K131" s="28">
        <v>45</v>
      </c>
      <c r="L131" s="28">
        <v>45</v>
      </c>
      <c r="M131" s="28">
        <v>45</v>
      </c>
      <c r="N131" s="28">
        <v>45</v>
      </c>
      <c r="O131" s="28">
        <v>45</v>
      </c>
      <c r="P131" s="28">
        <v>45</v>
      </c>
      <c r="Q131" s="28">
        <v>45</v>
      </c>
      <c r="R131" s="28">
        <v>45</v>
      </c>
    </row>
    <row r="132" spans="1:18" x14ac:dyDescent="0.25">
      <c r="A132" s="33" t="s">
        <v>475</v>
      </c>
      <c r="B132" s="28">
        <v>43.119047619047599</v>
      </c>
      <c r="C132" s="29">
        <v>0.66734090909090904</v>
      </c>
      <c r="D132" s="27">
        <v>1.57368421052632</v>
      </c>
      <c r="E132" s="29">
        <v>1.01975555555556</v>
      </c>
      <c r="F132" s="28">
        <v>445.94</v>
      </c>
      <c r="G132" s="28">
        <v>33.711111111111101</v>
      </c>
      <c r="H132" s="28">
        <v>801.91111111111104</v>
      </c>
      <c r="I132" s="28">
        <v>113.34888888888899</v>
      </c>
      <c r="J132" s="28">
        <v>13.1666666666667</v>
      </c>
      <c r="K132" s="27">
        <v>14.313333333333301</v>
      </c>
      <c r="L132" s="27">
        <v>15.133333333333301</v>
      </c>
      <c r="M132" s="29">
        <v>0.30888888888888899</v>
      </c>
      <c r="N132" s="27">
        <v>0.41511111111111099</v>
      </c>
      <c r="O132" s="27">
        <v>0.13400000000000001</v>
      </c>
      <c r="P132" s="27">
        <v>3.5642222222222202</v>
      </c>
      <c r="Q132" s="27">
        <v>19.228444444444399</v>
      </c>
      <c r="R132" s="27">
        <v>0.79</v>
      </c>
    </row>
    <row r="133" spans="1:18" x14ac:dyDescent="0.25">
      <c r="A133" s="33" t="s">
        <v>476</v>
      </c>
      <c r="B133" s="28">
        <v>15.5848619186077</v>
      </c>
      <c r="C133" s="29">
        <v>0.18841023316673899</v>
      </c>
      <c r="D133" s="27">
        <v>0.85477489071568302</v>
      </c>
      <c r="E133" s="29">
        <v>5.6895260848955501E-3</v>
      </c>
      <c r="F133" s="28">
        <v>457.51572521409798</v>
      </c>
      <c r="G133" s="28">
        <v>20.700441609499102</v>
      </c>
      <c r="H133" s="28">
        <v>553.43225840789603</v>
      </c>
      <c r="I133" s="28">
        <v>124.811240428792</v>
      </c>
      <c r="J133" s="28">
        <v>8.4006763796948896</v>
      </c>
      <c r="K133" s="27">
        <v>18.2803496087515</v>
      </c>
      <c r="L133" s="27">
        <v>20.7073438883187</v>
      </c>
      <c r="M133" s="29">
        <v>0.45568241643327101</v>
      </c>
      <c r="N133" s="27">
        <v>1.3667140790001999</v>
      </c>
      <c r="O133" s="27">
        <v>0.170472605103897</v>
      </c>
      <c r="P133" s="27">
        <v>2.37554920816304</v>
      </c>
      <c r="Q133" s="27">
        <v>36.460915995796398</v>
      </c>
      <c r="R133" s="27">
        <v>0.51291502042913295</v>
      </c>
    </row>
    <row r="134" spans="1:18" x14ac:dyDescent="0.25">
      <c r="A134" s="33" t="s">
        <v>477</v>
      </c>
      <c r="B134" s="28">
        <v>41.5</v>
      </c>
      <c r="C134" s="29">
        <v>0.65300000000000002</v>
      </c>
      <c r="D134" s="27">
        <v>1.35</v>
      </c>
      <c r="E134" s="29">
        <v>1.0189999999999999</v>
      </c>
      <c r="F134" s="28">
        <v>345.6</v>
      </c>
      <c r="G134" s="28">
        <v>27.2</v>
      </c>
      <c r="H134" s="28">
        <v>635</v>
      </c>
      <c r="I134" s="28">
        <v>85.8</v>
      </c>
      <c r="J134" s="28">
        <v>11</v>
      </c>
      <c r="K134" s="27">
        <v>8.3000000000000007</v>
      </c>
      <c r="L134" s="27">
        <v>8</v>
      </c>
      <c r="M134" s="29">
        <v>0.2</v>
      </c>
      <c r="N134" s="27">
        <v>7.0000000000000007E-2</v>
      </c>
      <c r="O134" s="27">
        <v>0.06</v>
      </c>
      <c r="P134" s="27">
        <v>2.83</v>
      </c>
      <c r="Q134" s="27">
        <v>3.52</v>
      </c>
      <c r="R134" s="27">
        <v>0.66</v>
      </c>
    </row>
    <row r="135" spans="1:18" x14ac:dyDescent="0.25">
      <c r="A135" s="33" t="s">
        <v>478</v>
      </c>
      <c r="B135" s="28">
        <v>42.558823529411796</v>
      </c>
      <c r="C135" s="29">
        <v>0.66808333333333303</v>
      </c>
      <c r="D135" s="27">
        <v>1.5093749999999999</v>
      </c>
      <c r="E135" s="29">
        <v>1.0197027027026999</v>
      </c>
      <c r="F135" s="28">
        <v>364.56756756756801</v>
      </c>
      <c r="G135" s="28">
        <v>30.7162162162162</v>
      </c>
      <c r="H135" s="28">
        <v>718.78378378378397</v>
      </c>
      <c r="I135" s="28">
        <v>93.383783783783798</v>
      </c>
      <c r="J135" s="28">
        <v>11.727027027027001</v>
      </c>
      <c r="K135" s="27">
        <v>10.835135135135101</v>
      </c>
      <c r="L135" s="27">
        <v>10.981081081081101</v>
      </c>
      <c r="M135" s="29">
        <v>0.22702702702702701</v>
      </c>
      <c r="N135" s="27">
        <v>0.11351351351351401</v>
      </c>
      <c r="O135" s="27">
        <v>0.101351351351351</v>
      </c>
      <c r="P135" s="27">
        <v>3.2513513513513499</v>
      </c>
      <c r="Q135" s="27">
        <v>10.5562162162162</v>
      </c>
      <c r="R135" s="27">
        <v>0.74081081081081102</v>
      </c>
    </row>
    <row r="136" spans="1:18" x14ac:dyDescent="0.25">
      <c r="A136" s="33" t="s">
        <v>479</v>
      </c>
      <c r="B136" s="28">
        <v>19.273800000000001</v>
      </c>
      <c r="C136" s="29">
        <v>0.17198160000000001</v>
      </c>
      <c r="D136" s="27">
        <v>0.81542999999999999</v>
      </c>
      <c r="E136" s="29">
        <v>4.44780000000017E-3</v>
      </c>
      <c r="F136" s="28">
        <v>181.76676</v>
      </c>
      <c r="G136" s="28">
        <v>14.67774</v>
      </c>
      <c r="H136" s="28">
        <v>327.65460000000002</v>
      </c>
      <c r="I136" s="28">
        <v>71.1648</v>
      </c>
      <c r="J136" s="28">
        <v>4.8925799999999997</v>
      </c>
      <c r="K136" s="27">
        <v>6.2269199999999998</v>
      </c>
      <c r="L136" s="27">
        <v>6.3751800000000003</v>
      </c>
      <c r="M136" s="29">
        <v>0.14826</v>
      </c>
      <c r="N136" s="27">
        <v>7.4130000000000001E-2</v>
      </c>
      <c r="O136" s="27">
        <v>5.9304000000000003E-2</v>
      </c>
      <c r="P136" s="27">
        <v>2.0608140000000001</v>
      </c>
      <c r="Q136" s="27">
        <v>4.3440180000000002</v>
      </c>
      <c r="R136" s="27">
        <v>0.45960600000000001</v>
      </c>
    </row>
    <row r="137" spans="1:18" x14ac:dyDescent="0.25">
      <c r="A137" s="33" t="s">
        <v>480</v>
      </c>
      <c r="B137" s="28">
        <v>20</v>
      </c>
      <c r="C137" s="29">
        <v>0.192</v>
      </c>
      <c r="D137" s="27">
        <v>0.3</v>
      </c>
      <c r="E137" s="29">
        <v>1.0049999999999999</v>
      </c>
      <c r="F137" s="28">
        <v>91.5</v>
      </c>
      <c r="G137" s="28">
        <v>5.4</v>
      </c>
      <c r="H137" s="28">
        <v>172</v>
      </c>
      <c r="I137" s="28">
        <v>14.2</v>
      </c>
      <c r="J137" s="28">
        <v>3.1</v>
      </c>
      <c r="K137" s="27">
        <v>0.7</v>
      </c>
      <c r="L137" s="27">
        <v>2</v>
      </c>
      <c r="M137" s="29">
        <v>0</v>
      </c>
      <c r="N137" s="27">
        <v>0.01</v>
      </c>
      <c r="O137" s="27">
        <v>0.01</v>
      </c>
      <c r="P137" s="27">
        <v>0.56999999999999995</v>
      </c>
      <c r="Q137" s="27">
        <v>0.08</v>
      </c>
      <c r="R137" s="27">
        <v>0.08</v>
      </c>
    </row>
    <row r="138" spans="1:18" x14ac:dyDescent="0.25">
      <c r="A138" s="33" t="s">
        <v>481</v>
      </c>
      <c r="B138" s="28">
        <v>72</v>
      </c>
      <c r="C138" s="29">
        <v>1.0569999999999999</v>
      </c>
      <c r="D138" s="27">
        <v>4.7</v>
      </c>
      <c r="E138" s="29">
        <v>1.034</v>
      </c>
      <c r="F138" s="28">
        <v>3145.9</v>
      </c>
      <c r="G138" s="28">
        <v>102.8</v>
      </c>
      <c r="H138" s="28">
        <v>2552</v>
      </c>
      <c r="I138" s="28">
        <v>752.8</v>
      </c>
      <c r="J138" s="28">
        <v>46.2</v>
      </c>
      <c r="K138" s="27">
        <v>106</v>
      </c>
      <c r="L138" s="27">
        <v>126.4</v>
      </c>
      <c r="M138" s="29">
        <v>3</v>
      </c>
      <c r="N138" s="27">
        <v>8</v>
      </c>
      <c r="O138" s="27">
        <v>0.91</v>
      </c>
      <c r="P138" s="27">
        <v>10.88</v>
      </c>
      <c r="Q138" s="27">
        <v>192.02</v>
      </c>
      <c r="R138" s="27">
        <v>2.52</v>
      </c>
    </row>
    <row r="139" spans="1:18" x14ac:dyDescent="0.25">
      <c r="A139" s="33" t="s">
        <v>482</v>
      </c>
      <c r="B139" s="28">
        <v>52</v>
      </c>
      <c r="C139" s="29">
        <v>0.86499999999999999</v>
      </c>
      <c r="D139" s="27">
        <v>4.4000000000000004</v>
      </c>
      <c r="E139" s="29">
        <v>2.9000000000000099E-2</v>
      </c>
      <c r="F139" s="28">
        <v>3054.4</v>
      </c>
      <c r="G139" s="28">
        <v>97.4</v>
      </c>
      <c r="H139" s="28">
        <v>2380</v>
      </c>
      <c r="I139" s="28">
        <v>738.6</v>
      </c>
      <c r="J139" s="28">
        <v>43.1</v>
      </c>
      <c r="K139" s="27">
        <v>105.3</v>
      </c>
      <c r="L139" s="27">
        <v>124.4</v>
      </c>
      <c r="M139" s="29">
        <v>3</v>
      </c>
      <c r="N139" s="27">
        <v>7.99</v>
      </c>
      <c r="O139" s="27">
        <v>0.9</v>
      </c>
      <c r="P139" s="27">
        <v>10.31</v>
      </c>
      <c r="Q139" s="27">
        <v>191.94</v>
      </c>
      <c r="R139" s="27">
        <v>2.44</v>
      </c>
    </row>
    <row r="140" spans="1:18" x14ac:dyDescent="0.25">
      <c r="A140" s="33" t="s">
        <v>483</v>
      </c>
      <c r="B140" s="28">
        <v>0.285273110790073</v>
      </c>
      <c r="C140" s="29">
        <v>-8.56779506894189E-2</v>
      </c>
      <c r="D140" s="27">
        <v>1.2310225150943099</v>
      </c>
      <c r="E140" s="29">
        <v>7.0483124655701695E-2</v>
      </c>
      <c r="F140" s="28">
        <v>4.62833054542405</v>
      </c>
      <c r="G140" s="28">
        <v>1.50164573138693</v>
      </c>
      <c r="H140" s="28">
        <v>1.4976314594075799</v>
      </c>
      <c r="I140" s="28">
        <v>3.11363657783799</v>
      </c>
      <c r="J140" s="28">
        <v>1.9391198477895699</v>
      </c>
      <c r="K140" s="27">
        <v>3.0882136626986099</v>
      </c>
      <c r="L140" s="27">
        <v>3.6452152580473798</v>
      </c>
      <c r="M140" s="29">
        <v>4.7122175641768802</v>
      </c>
      <c r="N140" s="27">
        <v>4.5394046423694601</v>
      </c>
      <c r="O140" s="27">
        <v>2.4709060127815099</v>
      </c>
      <c r="P140" s="27">
        <v>1.24863131574575</v>
      </c>
      <c r="Q140" s="27">
        <v>3.0201483824605</v>
      </c>
      <c r="R140" s="27">
        <v>1.04329314582341</v>
      </c>
    </row>
    <row r="141" spans="1:18" x14ac:dyDescent="0.25">
      <c r="A141" s="33" t="s">
        <v>484</v>
      </c>
      <c r="B141" s="28">
        <v>-1.2285888079118801</v>
      </c>
      <c r="C141" s="29">
        <v>-0.248745827253706</v>
      </c>
      <c r="D141" s="27">
        <v>2.5181802366349402</v>
      </c>
      <c r="E141" s="29">
        <v>-8.5891087838784005E-2</v>
      </c>
      <c r="F141" s="28">
        <v>24.1496874057264</v>
      </c>
      <c r="G141" s="28">
        <v>2.23177441635322</v>
      </c>
      <c r="H141" s="28">
        <v>2.1070335438939098</v>
      </c>
      <c r="I141" s="28">
        <v>12.6804123307022</v>
      </c>
      <c r="J141" s="28">
        <v>4.19167424847444</v>
      </c>
      <c r="K141" s="27">
        <v>11.7196917688039</v>
      </c>
      <c r="L141" s="27">
        <v>15.960322146009201</v>
      </c>
      <c r="M141" s="29">
        <v>24.383477558435601</v>
      </c>
      <c r="N141" s="27">
        <v>20.526358920883901</v>
      </c>
      <c r="O141" s="27">
        <v>7.4647471369218596</v>
      </c>
      <c r="P141" s="27">
        <v>1.41677169943679</v>
      </c>
      <c r="Q141" s="27">
        <v>9.9004593754133605</v>
      </c>
      <c r="R141" s="27">
        <v>1.0432390162934899</v>
      </c>
    </row>
    <row r="142" spans="1:18" x14ac:dyDescent="0.25">
      <c r="A142" s="33" t="s">
        <v>485</v>
      </c>
      <c r="B142" s="28">
        <v>2.4047964027378002</v>
      </c>
      <c r="C142" s="29">
        <v>2.8403911367156701E-2</v>
      </c>
      <c r="D142" s="27">
        <v>0.13866279751878999</v>
      </c>
      <c r="E142" s="29">
        <v>8.4814447237231303E-4</v>
      </c>
      <c r="F142" s="28">
        <v>68.202417490255797</v>
      </c>
      <c r="G142" s="28">
        <v>3.0858396402070101</v>
      </c>
      <c r="H142" s="28">
        <v>82.500810049419101</v>
      </c>
      <c r="I142" s="28">
        <v>18.605761196989899</v>
      </c>
      <c r="J142" s="28">
        <v>1.2522988961316399</v>
      </c>
      <c r="K142" s="27">
        <v>2.72507362517534</v>
      </c>
      <c r="L142" s="27">
        <v>3.0868685711830302</v>
      </c>
      <c r="M142" s="29">
        <v>6.7929123953077306E-2</v>
      </c>
      <c r="N142" s="27">
        <v>0.203737705763365</v>
      </c>
      <c r="O142" s="27">
        <v>2.5412555554252699E-2</v>
      </c>
      <c r="P142" s="27">
        <v>0.35412596755655701</v>
      </c>
      <c r="Q142" s="27">
        <v>5.43527244590069</v>
      </c>
      <c r="R142" s="27">
        <v>7.6460856824015697E-2</v>
      </c>
    </row>
    <row r="143" spans="1:18" x14ac:dyDescent="0.25">
      <c r="D143" s="27"/>
      <c r="F143" s="28"/>
      <c r="G143" s="28"/>
      <c r="H143" s="28"/>
      <c r="I143" s="28"/>
      <c r="J143" s="28"/>
      <c r="L143" s="27"/>
      <c r="N143" s="27"/>
      <c r="O143" s="27"/>
      <c r="P143" s="27"/>
      <c r="Q143" s="27"/>
      <c r="R143" s="27"/>
    </row>
    <row r="144" spans="1:18" x14ac:dyDescent="0.25">
      <c r="A144" s="32" t="s">
        <v>549</v>
      </c>
      <c r="B144" s="28" t="s">
        <v>446</v>
      </c>
      <c r="C144" s="29" t="s">
        <v>473</v>
      </c>
      <c r="D144" s="27" t="s">
        <v>441</v>
      </c>
      <c r="E144" s="29" t="s">
        <v>469</v>
      </c>
      <c r="F144" s="28" t="s">
        <v>35</v>
      </c>
      <c r="G144" s="28" t="s">
        <v>34</v>
      </c>
      <c r="H144" s="28" t="s">
        <v>33</v>
      </c>
      <c r="I144" s="28" t="s">
        <v>32</v>
      </c>
      <c r="J144" s="28" t="s">
        <v>31</v>
      </c>
      <c r="K144" s="27" t="s">
        <v>30</v>
      </c>
      <c r="L144" s="27" t="s">
        <v>29</v>
      </c>
      <c r="M144" s="29" t="s">
        <v>28</v>
      </c>
      <c r="N144" s="27" t="s">
        <v>27</v>
      </c>
      <c r="O144" s="27" t="s">
        <v>26</v>
      </c>
      <c r="P144" s="27" t="s">
        <v>25</v>
      </c>
      <c r="Q144" s="27" t="s">
        <v>24</v>
      </c>
      <c r="R144" s="27" t="s">
        <v>23</v>
      </c>
    </row>
    <row r="145" spans="1:18" x14ac:dyDescent="0.25">
      <c r="A145" s="33" t="s">
        <v>474</v>
      </c>
      <c r="B145" s="28">
        <v>12</v>
      </c>
      <c r="C145" s="28">
        <v>12</v>
      </c>
      <c r="D145" s="28">
        <v>13</v>
      </c>
      <c r="E145" s="28">
        <v>13</v>
      </c>
      <c r="F145" s="28">
        <v>13</v>
      </c>
      <c r="G145" s="28">
        <v>13</v>
      </c>
      <c r="H145" s="28">
        <v>13</v>
      </c>
      <c r="I145" s="28">
        <v>13</v>
      </c>
      <c r="J145" s="28">
        <v>13</v>
      </c>
      <c r="K145" s="28">
        <v>13</v>
      </c>
      <c r="L145" s="28">
        <v>13</v>
      </c>
      <c r="M145" s="28">
        <v>13</v>
      </c>
      <c r="N145" s="28">
        <v>13</v>
      </c>
      <c r="O145" s="28">
        <v>13</v>
      </c>
      <c r="P145" s="28">
        <v>13</v>
      </c>
      <c r="Q145" s="28">
        <v>13</v>
      </c>
      <c r="R145" s="28">
        <v>13</v>
      </c>
    </row>
    <row r="146" spans="1:18" x14ac:dyDescent="0.25">
      <c r="A146" s="33" t="s">
        <v>475</v>
      </c>
      <c r="B146" s="28">
        <v>63.4166666666667</v>
      </c>
      <c r="C146" s="29">
        <v>0.54325000000000001</v>
      </c>
      <c r="D146" s="27">
        <v>1.3230769230769199</v>
      </c>
      <c r="E146" s="29">
        <v>1.01538461538462</v>
      </c>
      <c r="F146" s="28">
        <v>287.64615384615399</v>
      </c>
      <c r="G146" s="28">
        <v>15.0846153846154</v>
      </c>
      <c r="H146" s="28">
        <v>682.23076923076906</v>
      </c>
      <c r="I146" s="28">
        <v>73.192307692307693</v>
      </c>
      <c r="J146" s="28">
        <v>13.9692307692308</v>
      </c>
      <c r="K146" s="27">
        <v>3.7153846153846199</v>
      </c>
      <c r="L146" s="27">
        <v>4.7076923076923096</v>
      </c>
      <c r="M146" s="29">
        <v>0.253846153846154</v>
      </c>
      <c r="N146" s="27">
        <v>5.61538461538462E-2</v>
      </c>
      <c r="O146" s="27">
        <v>8.5384615384615406E-2</v>
      </c>
      <c r="P146" s="27">
        <v>1.75076923076923</v>
      </c>
      <c r="Q146" s="27">
        <v>3.85230769230769</v>
      </c>
      <c r="R146" s="27">
        <v>0.44923076923076899</v>
      </c>
    </row>
    <row r="147" spans="1:18" x14ac:dyDescent="0.25">
      <c r="A147" s="33" t="s">
        <v>476</v>
      </c>
      <c r="B147" s="28">
        <v>9.0298327109575407</v>
      </c>
      <c r="C147" s="29">
        <v>0.26591356251096498</v>
      </c>
      <c r="D147" s="27">
        <v>0.79178474153211398</v>
      </c>
      <c r="E147" s="29">
        <v>7.2288595405091598E-3</v>
      </c>
      <c r="F147" s="28">
        <v>174.03068989589499</v>
      </c>
      <c r="G147" s="28">
        <v>9.3165485520699605</v>
      </c>
      <c r="H147" s="28">
        <v>582.32553236229103</v>
      </c>
      <c r="I147" s="28">
        <v>58.205461678701298</v>
      </c>
      <c r="J147" s="28">
        <v>12.0420364152265</v>
      </c>
      <c r="K147" s="27">
        <v>4.5008973464273696</v>
      </c>
      <c r="L147" s="27">
        <v>4.7727458097098099</v>
      </c>
      <c r="M147" s="29">
        <v>0.18980421761815799</v>
      </c>
      <c r="N147" s="27">
        <v>5.8671182809857302E-2</v>
      </c>
      <c r="O147" s="27">
        <v>3.2045640529143403E-2</v>
      </c>
      <c r="P147" s="27">
        <v>0.70417163554611595</v>
      </c>
      <c r="Q147" s="27">
        <v>5.5144841914213396</v>
      </c>
      <c r="R147" s="27">
        <v>0.323431124519104</v>
      </c>
    </row>
    <row r="148" spans="1:18" x14ac:dyDescent="0.25">
      <c r="A148" s="33" t="s">
        <v>477</v>
      </c>
      <c r="B148" s="28">
        <v>64</v>
      </c>
      <c r="C148" s="29">
        <v>0.51949999999999996</v>
      </c>
      <c r="D148" s="27">
        <v>1.1000000000000001</v>
      </c>
      <c r="E148" s="29">
        <v>1.0149999999999999</v>
      </c>
      <c r="F148" s="28">
        <v>320.5</v>
      </c>
      <c r="G148" s="28">
        <v>14.7</v>
      </c>
      <c r="H148" s="28">
        <v>546</v>
      </c>
      <c r="I148" s="28">
        <v>53.8</v>
      </c>
      <c r="J148" s="28">
        <v>10</v>
      </c>
      <c r="K148" s="27">
        <v>2.4</v>
      </c>
      <c r="L148" s="27">
        <v>3.3</v>
      </c>
      <c r="M148" s="29">
        <v>0.2</v>
      </c>
      <c r="N148" s="27">
        <v>0.04</v>
      </c>
      <c r="O148" s="27">
        <v>0.09</v>
      </c>
      <c r="P148" s="27">
        <v>1.89</v>
      </c>
      <c r="Q148" s="27">
        <v>1.74</v>
      </c>
      <c r="R148" s="27">
        <v>0.34</v>
      </c>
    </row>
    <row r="149" spans="1:18" x14ac:dyDescent="0.25">
      <c r="A149" s="33" t="s">
        <v>478</v>
      </c>
      <c r="B149" s="28">
        <v>63.9</v>
      </c>
      <c r="C149" s="29">
        <v>0.54400000000000004</v>
      </c>
      <c r="D149" s="27">
        <v>1.2909090909090899</v>
      </c>
      <c r="E149" s="29">
        <v>1.01536363636364</v>
      </c>
      <c r="F149" s="28">
        <v>281.89090909090902</v>
      </c>
      <c r="G149" s="28">
        <v>14.5636363636364</v>
      </c>
      <c r="H149" s="28">
        <v>604.81818181818198</v>
      </c>
      <c r="I149" s="28">
        <v>68.400000000000006</v>
      </c>
      <c r="J149" s="28">
        <v>11.736363636363601</v>
      </c>
      <c r="K149" s="27">
        <v>2.66363636363636</v>
      </c>
      <c r="L149" s="27">
        <v>4.0909090909090899</v>
      </c>
      <c r="M149" s="29">
        <v>0.24545454545454501</v>
      </c>
      <c r="N149" s="27">
        <v>4.8181818181818201E-2</v>
      </c>
      <c r="O149" s="27">
        <v>8.7272727272727293E-2</v>
      </c>
      <c r="P149" s="27">
        <v>1.79727272727273</v>
      </c>
      <c r="Q149" s="27">
        <v>2.6954545454545502</v>
      </c>
      <c r="R149" s="27">
        <v>0.42272727272727301</v>
      </c>
    </row>
    <row r="150" spans="1:18" x14ac:dyDescent="0.25">
      <c r="A150" s="33" t="s">
        <v>479</v>
      </c>
      <c r="B150" s="28">
        <v>8.8956</v>
      </c>
      <c r="C150" s="29">
        <v>0.29503740000000001</v>
      </c>
      <c r="D150" s="27">
        <v>0.74129999999999996</v>
      </c>
      <c r="E150" s="29">
        <v>7.4129999999998399E-3</v>
      </c>
      <c r="F150" s="28">
        <v>227.13432</v>
      </c>
      <c r="G150" s="28">
        <v>8.3025599999999997</v>
      </c>
      <c r="H150" s="28">
        <v>505.56659999999999</v>
      </c>
      <c r="I150" s="28">
        <v>54.114899999999999</v>
      </c>
      <c r="J150" s="28">
        <v>3.7065000000000001</v>
      </c>
      <c r="K150" s="27">
        <v>1.77912</v>
      </c>
      <c r="L150" s="27">
        <v>3.26172</v>
      </c>
      <c r="M150" s="29">
        <v>0.14826</v>
      </c>
      <c r="N150" s="27">
        <v>4.4477999999999997E-2</v>
      </c>
      <c r="O150" s="27">
        <v>4.4477999999999997E-2</v>
      </c>
      <c r="P150" s="27">
        <v>0.59304000000000001</v>
      </c>
      <c r="Q150" s="27">
        <v>2.2090740000000002</v>
      </c>
      <c r="R150" s="27">
        <v>0.281694</v>
      </c>
    </row>
    <row r="151" spans="1:18" x14ac:dyDescent="0.25">
      <c r="A151" s="33" t="s">
        <v>480</v>
      </c>
      <c r="B151" s="28">
        <v>48</v>
      </c>
      <c r="C151" s="29">
        <v>0.14799999999999999</v>
      </c>
      <c r="D151" s="27">
        <v>0.3</v>
      </c>
      <c r="E151" s="29">
        <v>1.004</v>
      </c>
      <c r="F151" s="28">
        <v>35</v>
      </c>
      <c r="G151" s="28">
        <v>1.8</v>
      </c>
      <c r="H151" s="28">
        <v>122</v>
      </c>
      <c r="I151" s="28">
        <v>5.4</v>
      </c>
      <c r="J151" s="28">
        <v>3</v>
      </c>
      <c r="K151" s="27">
        <v>0.9</v>
      </c>
      <c r="L151" s="27">
        <v>0.2</v>
      </c>
      <c r="M151" s="29">
        <v>0</v>
      </c>
      <c r="N151" s="27">
        <v>0.01</v>
      </c>
      <c r="O151" s="27">
        <v>0.02</v>
      </c>
      <c r="P151" s="27">
        <v>0.22</v>
      </c>
      <c r="Q151" s="27">
        <v>0.1</v>
      </c>
      <c r="R151" s="27">
        <v>0.08</v>
      </c>
    </row>
    <row r="152" spans="1:18" x14ac:dyDescent="0.25">
      <c r="A152" s="33" t="s">
        <v>481</v>
      </c>
      <c r="B152" s="28">
        <v>74</v>
      </c>
      <c r="C152" s="29">
        <v>0.93100000000000005</v>
      </c>
      <c r="D152" s="27">
        <v>2.7</v>
      </c>
      <c r="E152" s="29">
        <v>1.0269999999999999</v>
      </c>
      <c r="F152" s="28">
        <v>603.6</v>
      </c>
      <c r="G152" s="28">
        <v>34.1</v>
      </c>
      <c r="H152" s="28">
        <v>2094</v>
      </c>
      <c r="I152" s="28">
        <v>193.7</v>
      </c>
      <c r="J152" s="28">
        <v>49.5</v>
      </c>
      <c r="K152" s="27">
        <v>18.100000000000001</v>
      </c>
      <c r="L152" s="27">
        <v>16</v>
      </c>
      <c r="M152" s="29">
        <v>0.6</v>
      </c>
      <c r="N152" s="27">
        <v>0.19</v>
      </c>
      <c r="O152" s="27">
        <v>0.13</v>
      </c>
      <c r="P152" s="27">
        <v>2.77</v>
      </c>
      <c r="Q152" s="27">
        <v>20.329999999999998</v>
      </c>
      <c r="R152" s="27">
        <v>1.1100000000000001</v>
      </c>
    </row>
    <row r="153" spans="1:18" x14ac:dyDescent="0.25">
      <c r="A153" s="33" t="s">
        <v>482</v>
      </c>
      <c r="B153" s="28">
        <v>26</v>
      </c>
      <c r="C153" s="29">
        <v>0.78300000000000003</v>
      </c>
      <c r="D153" s="27">
        <v>2.4</v>
      </c>
      <c r="E153" s="29">
        <v>2.2999999999999899E-2</v>
      </c>
      <c r="F153" s="28">
        <v>568.6</v>
      </c>
      <c r="G153" s="28">
        <v>32.299999999999997</v>
      </c>
      <c r="H153" s="28">
        <v>1972</v>
      </c>
      <c r="I153" s="28">
        <v>188.3</v>
      </c>
      <c r="J153" s="28">
        <v>46.5</v>
      </c>
      <c r="K153" s="27">
        <v>17.2</v>
      </c>
      <c r="L153" s="27">
        <v>15.8</v>
      </c>
      <c r="M153" s="29">
        <v>0.6</v>
      </c>
      <c r="N153" s="27">
        <v>0.18</v>
      </c>
      <c r="O153" s="27">
        <v>0.11</v>
      </c>
      <c r="P153" s="27">
        <v>2.5499999999999998</v>
      </c>
      <c r="Q153" s="27">
        <v>20.23</v>
      </c>
      <c r="R153" s="27">
        <v>1.03</v>
      </c>
    </row>
    <row r="154" spans="1:18" x14ac:dyDescent="0.25">
      <c r="A154" s="33" t="s">
        <v>483</v>
      </c>
      <c r="B154" s="28">
        <v>-0.47276526402846097</v>
      </c>
      <c r="C154" s="29">
        <v>-1.41554479498841E-2</v>
      </c>
      <c r="D154" s="27">
        <v>0.40601166938343097</v>
      </c>
      <c r="E154" s="29">
        <v>2.2136911093991799E-2</v>
      </c>
      <c r="F154" s="28">
        <v>0.26953472712522603</v>
      </c>
      <c r="G154" s="28">
        <v>0.53333104176665003</v>
      </c>
      <c r="H154" s="28">
        <v>1.0657901536679499</v>
      </c>
      <c r="I154" s="28">
        <v>0.74670351158885895</v>
      </c>
      <c r="J154" s="28">
        <v>1.8870941301059401</v>
      </c>
      <c r="K154" s="27">
        <v>2.4428680293976499</v>
      </c>
      <c r="L154" s="27">
        <v>1.21395739666539</v>
      </c>
      <c r="M154" s="29">
        <v>0.35027021666823699</v>
      </c>
      <c r="N154" s="27">
        <v>0.95232646058771397</v>
      </c>
      <c r="O154" s="27">
        <v>-0.313444972380655</v>
      </c>
      <c r="P154" s="27">
        <v>-0.62960190680462502</v>
      </c>
      <c r="Q154" s="27">
        <v>1.9908567797308101</v>
      </c>
      <c r="R154" s="27">
        <v>0.79434024030608696</v>
      </c>
    </row>
    <row r="155" spans="1:18" x14ac:dyDescent="0.25">
      <c r="A155" s="33" t="s">
        <v>484</v>
      </c>
      <c r="B155" s="28">
        <v>-1.1560792600562699</v>
      </c>
      <c r="C155" s="29">
        <v>-1.5524938490323701</v>
      </c>
      <c r="D155" s="27">
        <v>-1.38130240764195</v>
      </c>
      <c r="E155" s="29">
        <v>-1.3030505819512199</v>
      </c>
      <c r="F155" s="28">
        <v>-1.20025511845703</v>
      </c>
      <c r="G155" s="28">
        <v>-0.73973168407075196</v>
      </c>
      <c r="H155" s="28">
        <v>2.3145190964887399E-2</v>
      </c>
      <c r="I155" s="28">
        <v>-0.69448375831457698</v>
      </c>
      <c r="J155" s="28">
        <v>2.9601016270022402</v>
      </c>
      <c r="K155" s="27">
        <v>5.0633294060996699</v>
      </c>
      <c r="L155" s="27">
        <v>0.19396920680590099</v>
      </c>
      <c r="M155" s="29">
        <v>-1.1529253187608399</v>
      </c>
      <c r="N155" s="27">
        <v>-0.38990235329032102</v>
      </c>
      <c r="O155" s="27">
        <v>-0.91067162987957795</v>
      </c>
      <c r="P155" s="27">
        <v>-0.55247899834817005</v>
      </c>
      <c r="Q155" s="27">
        <v>3.2200234870078601</v>
      </c>
      <c r="R155" s="27">
        <v>-0.73979276572707098</v>
      </c>
    </row>
    <row r="156" spans="1:18" x14ac:dyDescent="0.25">
      <c r="A156" s="33" t="s">
        <v>485</v>
      </c>
      <c r="B156" s="28">
        <v>2.6066881732043101</v>
      </c>
      <c r="C156" s="29">
        <v>7.6762633448438894E-2</v>
      </c>
      <c r="D156" s="27">
        <v>0.21960157574800299</v>
      </c>
      <c r="E156" s="29">
        <v>2.0049249028025302E-3</v>
      </c>
      <c r="F156" s="28">
        <v>48.267428917232401</v>
      </c>
      <c r="G156" s="28">
        <v>2.5839456549875401</v>
      </c>
      <c r="H156" s="28">
        <v>161.508043534162</v>
      </c>
      <c r="I156" s="28">
        <v>16.143290507277801</v>
      </c>
      <c r="J156" s="28">
        <v>3.3398599812387499</v>
      </c>
      <c r="K156" s="27">
        <v>1.2483243206264401</v>
      </c>
      <c r="L156" s="27">
        <v>1.3237215185895901</v>
      </c>
      <c r="M156" s="29">
        <v>5.2642218378584099E-2</v>
      </c>
      <c r="N156" s="27">
        <v>1.6272458308697099E-2</v>
      </c>
      <c r="O156" s="27">
        <v>8.8878615448395003E-3</v>
      </c>
      <c r="P156" s="27">
        <v>0.19530207220683601</v>
      </c>
      <c r="Q156" s="27">
        <v>1.5294427315311701</v>
      </c>
      <c r="R156" s="27">
        <v>8.9703654118046802E-2</v>
      </c>
    </row>
    <row r="157" spans="1:18" x14ac:dyDescent="0.25">
      <c r="D157" s="27"/>
      <c r="F157" s="28"/>
      <c r="G157" s="28"/>
      <c r="H157" s="28"/>
      <c r="I157" s="28"/>
      <c r="J157" s="28"/>
      <c r="L157" s="27"/>
      <c r="N157" s="27"/>
      <c r="O157" s="27"/>
      <c r="P157" s="27"/>
      <c r="Q157" s="27"/>
      <c r="R157" s="27"/>
    </row>
    <row r="158" spans="1:18" x14ac:dyDescent="0.25">
      <c r="A158" s="32" t="s">
        <v>550</v>
      </c>
      <c r="B158" s="28" t="s">
        <v>446</v>
      </c>
      <c r="C158" s="29" t="s">
        <v>473</v>
      </c>
      <c r="D158" s="27" t="s">
        <v>441</v>
      </c>
      <c r="E158" s="29" t="s">
        <v>469</v>
      </c>
      <c r="F158" s="28" t="s">
        <v>35</v>
      </c>
      <c r="G158" s="28" t="s">
        <v>34</v>
      </c>
      <c r="H158" s="28" t="s">
        <v>33</v>
      </c>
      <c r="I158" s="28" t="s">
        <v>32</v>
      </c>
      <c r="J158" s="28" t="s">
        <v>31</v>
      </c>
      <c r="K158" s="27" t="s">
        <v>30</v>
      </c>
      <c r="L158" s="27" t="s">
        <v>29</v>
      </c>
      <c r="M158" s="29" t="s">
        <v>28</v>
      </c>
      <c r="N158" s="27" t="s">
        <v>27</v>
      </c>
      <c r="O158" s="27" t="s">
        <v>26</v>
      </c>
      <c r="P158" s="27" t="s">
        <v>25</v>
      </c>
      <c r="Q158" s="27" t="s">
        <v>24</v>
      </c>
      <c r="R158" s="27" t="s">
        <v>23</v>
      </c>
    </row>
    <row r="159" spans="1:18" x14ac:dyDescent="0.25">
      <c r="A159" s="33" t="s">
        <v>474</v>
      </c>
      <c r="B159" s="28">
        <v>2</v>
      </c>
      <c r="C159" s="28">
        <v>2</v>
      </c>
      <c r="D159" s="28">
        <v>2</v>
      </c>
      <c r="E159" s="28">
        <v>2</v>
      </c>
      <c r="F159" s="28">
        <v>2</v>
      </c>
      <c r="G159" s="28">
        <v>2</v>
      </c>
      <c r="H159" s="28">
        <v>2</v>
      </c>
      <c r="I159" s="28">
        <v>2</v>
      </c>
      <c r="J159" s="28">
        <v>2</v>
      </c>
      <c r="K159" s="28">
        <v>2</v>
      </c>
      <c r="L159" s="28">
        <v>2</v>
      </c>
      <c r="M159" s="28">
        <v>2</v>
      </c>
      <c r="N159" s="28">
        <v>2</v>
      </c>
      <c r="O159" s="28">
        <v>2</v>
      </c>
      <c r="P159" s="28">
        <v>2</v>
      </c>
      <c r="Q159" s="28">
        <v>2</v>
      </c>
      <c r="R159" s="28">
        <v>2</v>
      </c>
    </row>
    <row r="160" spans="1:18" x14ac:dyDescent="0.25">
      <c r="A160" s="33" t="s">
        <v>475</v>
      </c>
      <c r="B160" s="28">
        <v>29</v>
      </c>
      <c r="C160" s="29">
        <v>0.16550000000000001</v>
      </c>
      <c r="D160" s="27">
        <v>1.024676817</v>
      </c>
      <c r="E160" s="29">
        <v>1.006</v>
      </c>
      <c r="F160" s="28">
        <v>192.901190695</v>
      </c>
      <c r="G160" s="28">
        <v>2.7018040865000001</v>
      </c>
      <c r="H160" s="28">
        <v>149.08478199999999</v>
      </c>
      <c r="I160" s="28">
        <v>13.426113340000001</v>
      </c>
      <c r="J160" s="28">
        <v>1.9173801115</v>
      </c>
      <c r="K160" s="27">
        <v>0.719955283</v>
      </c>
      <c r="L160" s="27">
        <v>0.76220482300000003</v>
      </c>
      <c r="M160" s="29">
        <v>3.3235881500000002E-2</v>
      </c>
      <c r="N160" s="27">
        <v>1.5297992490000001</v>
      </c>
      <c r="O160" s="27">
        <v>6.2410909999999998E-3</v>
      </c>
      <c r="P160" s="27">
        <v>0.22966438750000001</v>
      </c>
      <c r="Q160" s="27">
        <v>0.46375055949999999</v>
      </c>
      <c r="R160" s="27">
        <v>2.7341912525000001</v>
      </c>
    </row>
    <row r="161" spans="1:18" x14ac:dyDescent="0.25">
      <c r="A161" s="33" t="s">
        <v>476</v>
      </c>
      <c r="B161" s="28">
        <v>12.7279220613579</v>
      </c>
      <c r="C161" s="29">
        <v>0.122329473145273</v>
      </c>
      <c r="D161" s="27">
        <v>0.57376190526585602</v>
      </c>
      <c r="E161" s="29">
        <v>5.6568542494923896E-3</v>
      </c>
      <c r="F161" s="28">
        <v>229.39726477068899</v>
      </c>
      <c r="G161" s="28">
        <v>1.80663785228638</v>
      </c>
      <c r="H161" s="28">
        <v>35.613690279907502</v>
      </c>
      <c r="I161" s="28">
        <v>3.6690395411659198</v>
      </c>
      <c r="J161" s="28">
        <v>1.51582487400475</v>
      </c>
      <c r="K161" s="27">
        <v>0.66732089346985501</v>
      </c>
      <c r="L161" s="27">
        <v>0.119087624727197</v>
      </c>
      <c r="M161" s="29">
        <v>3.2860498750994102E-2</v>
      </c>
      <c r="N161" s="27">
        <v>0.60975303090220501</v>
      </c>
      <c r="O161" s="27">
        <v>3.1011921513753398E-3</v>
      </c>
      <c r="P161" s="27">
        <v>0.10172220153129</v>
      </c>
      <c r="Q161" s="27">
        <v>0.32526328076512001</v>
      </c>
      <c r="R161" s="27">
        <v>0.22669319650847899</v>
      </c>
    </row>
    <row r="162" spans="1:18" x14ac:dyDescent="0.25">
      <c r="A162" s="33" t="s">
        <v>477</v>
      </c>
      <c r="B162" s="28">
        <v>29</v>
      </c>
      <c r="C162" s="29">
        <v>0.16550000000000001</v>
      </c>
      <c r="D162" s="27">
        <v>1.024676817</v>
      </c>
      <c r="E162" s="29">
        <v>1.006</v>
      </c>
      <c r="F162" s="28">
        <v>192.901190695</v>
      </c>
      <c r="G162" s="28">
        <v>2.7018040865000001</v>
      </c>
      <c r="H162" s="28">
        <v>149.08478199999999</v>
      </c>
      <c r="I162" s="28">
        <v>13.426113340000001</v>
      </c>
      <c r="J162" s="28">
        <v>1.9173801115</v>
      </c>
      <c r="K162" s="27">
        <v>0.719955283</v>
      </c>
      <c r="L162" s="27">
        <v>0.76220482300000003</v>
      </c>
      <c r="M162" s="29">
        <v>3.3235881500000002E-2</v>
      </c>
      <c r="N162" s="27">
        <v>1.5297992490000001</v>
      </c>
      <c r="O162" s="27">
        <v>6.2410909999999998E-3</v>
      </c>
      <c r="P162" s="27">
        <v>0.22966438750000001</v>
      </c>
      <c r="Q162" s="27">
        <v>0.46375055949999999</v>
      </c>
      <c r="R162" s="27">
        <v>2.7341912525000001</v>
      </c>
    </row>
    <row r="163" spans="1:18" x14ac:dyDescent="0.25">
      <c r="A163" s="33" t="s">
        <v>478</v>
      </c>
      <c r="B163" s="28">
        <v>29</v>
      </c>
      <c r="C163" s="29">
        <v>0.16550000000000001</v>
      </c>
      <c r="D163" s="27">
        <v>1.024676817</v>
      </c>
      <c r="E163" s="29">
        <v>1.006</v>
      </c>
      <c r="F163" s="28">
        <v>192.901190695</v>
      </c>
      <c r="G163" s="28">
        <v>2.7018040865000001</v>
      </c>
      <c r="H163" s="28">
        <v>149.08478199999999</v>
      </c>
      <c r="I163" s="28">
        <v>13.426113340000001</v>
      </c>
      <c r="J163" s="28">
        <v>1.9173801115</v>
      </c>
      <c r="K163" s="27">
        <v>0.719955283</v>
      </c>
      <c r="L163" s="27">
        <v>0.76220482300000003</v>
      </c>
      <c r="M163" s="29">
        <v>3.3235881500000002E-2</v>
      </c>
      <c r="N163" s="27">
        <v>1.5297992490000001</v>
      </c>
      <c r="O163" s="27">
        <v>6.2410909999999998E-3</v>
      </c>
      <c r="P163" s="27">
        <v>0.22966438750000001</v>
      </c>
      <c r="Q163" s="27">
        <v>0.46375055949999999</v>
      </c>
      <c r="R163" s="27">
        <v>2.7341912525000001</v>
      </c>
    </row>
    <row r="164" spans="1:18" x14ac:dyDescent="0.25">
      <c r="A164" s="33" t="s">
        <v>479</v>
      </c>
      <c r="B164" s="28">
        <v>13.343400000000001</v>
      </c>
      <c r="C164" s="29">
        <v>0.1282449</v>
      </c>
      <c r="D164" s="27">
        <v>0.60150703074839995</v>
      </c>
      <c r="E164" s="29">
        <v>5.9303999999999997E-3</v>
      </c>
      <c r="F164" s="28">
        <v>240.490116767313</v>
      </c>
      <c r="G164" s="28">
        <v>1.8940005604989001</v>
      </c>
      <c r="H164" s="28">
        <v>37.335844184940001</v>
      </c>
      <c r="I164" s="28">
        <v>3.8464615023239999</v>
      </c>
      <c r="J164" s="28">
        <v>1.5891248804235001</v>
      </c>
      <c r="K164" s="27">
        <v>0.69959020545539996</v>
      </c>
      <c r="L164" s="27">
        <v>0.1248462870942</v>
      </c>
      <c r="M164" s="29">
        <v>3.4449517911899999E-2</v>
      </c>
      <c r="N164" s="27">
        <v>0.63923856174780003</v>
      </c>
      <c r="O164" s="27">
        <v>3.2511549923999999E-3</v>
      </c>
      <c r="P164" s="27">
        <v>0.10664113257210001</v>
      </c>
      <c r="Q164" s="27">
        <v>0.34099187908590001</v>
      </c>
      <c r="R164" s="27">
        <v>0.23765528919090001</v>
      </c>
    </row>
    <row r="165" spans="1:18" x14ac:dyDescent="0.25">
      <c r="A165" s="33" t="s">
        <v>480</v>
      </c>
      <c r="B165" s="28">
        <v>20</v>
      </c>
      <c r="C165" s="29">
        <v>7.9000000000000001E-2</v>
      </c>
      <c r="D165" s="27">
        <v>0.61896588299999999</v>
      </c>
      <c r="E165" s="29">
        <v>1.002</v>
      </c>
      <c r="F165" s="28">
        <v>30.692829190000001</v>
      </c>
      <c r="G165" s="28">
        <v>1.42431821</v>
      </c>
      <c r="H165" s="28">
        <v>123.9021001</v>
      </c>
      <c r="I165" s="28">
        <v>10.831710599999999</v>
      </c>
      <c r="J165" s="28">
        <v>0.84553006399999997</v>
      </c>
      <c r="K165" s="27">
        <v>0.24808815400000001</v>
      </c>
      <c r="L165" s="27">
        <v>0.67799715599999999</v>
      </c>
      <c r="M165" s="29">
        <v>0.01</v>
      </c>
      <c r="N165" s="27">
        <v>1.098638746</v>
      </c>
      <c r="O165" s="27">
        <v>4.0482169999999998E-3</v>
      </c>
      <c r="P165" s="27">
        <v>0.157735929</v>
      </c>
      <c r="Q165" s="27">
        <v>0.23375468799999999</v>
      </c>
      <c r="R165" s="27">
        <v>2.5738949560000002</v>
      </c>
    </row>
    <row r="166" spans="1:18" x14ac:dyDescent="0.25">
      <c r="A166" s="33" t="s">
        <v>481</v>
      </c>
      <c r="B166" s="28">
        <v>38</v>
      </c>
      <c r="C166" s="29">
        <v>0.252</v>
      </c>
      <c r="D166" s="27">
        <v>1.430387751</v>
      </c>
      <c r="E166" s="29">
        <v>1.01</v>
      </c>
      <c r="F166" s="28">
        <v>355.1095522</v>
      </c>
      <c r="G166" s="28">
        <v>3.9792899629999998</v>
      </c>
      <c r="H166" s="28">
        <v>174.2674639</v>
      </c>
      <c r="I166" s="28">
        <v>16.02051608</v>
      </c>
      <c r="J166" s="28">
        <v>2.9892301589999999</v>
      </c>
      <c r="K166" s="27">
        <v>1.1918224120000001</v>
      </c>
      <c r="L166" s="27">
        <v>0.84641248999999996</v>
      </c>
      <c r="M166" s="29">
        <v>5.6471763000000001E-2</v>
      </c>
      <c r="N166" s="27">
        <v>1.9609597519999999</v>
      </c>
      <c r="O166" s="27">
        <v>8.4339649999999999E-3</v>
      </c>
      <c r="P166" s="27">
        <v>0.30159284600000003</v>
      </c>
      <c r="Q166" s="27">
        <v>0.693746431</v>
      </c>
      <c r="R166" s="27">
        <v>2.8944875489999999</v>
      </c>
    </row>
    <row r="167" spans="1:18" x14ac:dyDescent="0.25">
      <c r="A167" s="33" t="s">
        <v>482</v>
      </c>
      <c r="B167" s="28">
        <v>18</v>
      </c>
      <c r="C167" s="29">
        <v>0.17299999999999999</v>
      </c>
      <c r="D167" s="27">
        <v>0.81142186800000005</v>
      </c>
      <c r="E167" s="29">
        <v>8.0000000000000106E-3</v>
      </c>
      <c r="F167" s="28">
        <v>324.41672301</v>
      </c>
      <c r="G167" s="28">
        <v>2.5549717529999998</v>
      </c>
      <c r="H167" s="28">
        <v>50.365363799999997</v>
      </c>
      <c r="I167" s="28">
        <v>5.1888054800000001</v>
      </c>
      <c r="J167" s="28">
        <v>2.1437000949999998</v>
      </c>
      <c r="K167" s="27">
        <v>0.94373425799999999</v>
      </c>
      <c r="L167" s="27">
        <v>0.168415334</v>
      </c>
      <c r="M167" s="29">
        <v>4.6471762999999999E-2</v>
      </c>
      <c r="N167" s="27">
        <v>0.86232100599999995</v>
      </c>
      <c r="O167" s="27">
        <v>4.3857480000000001E-3</v>
      </c>
      <c r="P167" s="27">
        <v>0.143856917</v>
      </c>
      <c r="Q167" s="27">
        <v>0.45999174300000001</v>
      </c>
      <c r="R167" s="27">
        <v>0.32059259299999998</v>
      </c>
    </row>
    <row r="168" spans="1:18" x14ac:dyDescent="0.25">
      <c r="A168" s="33" t="s">
        <v>483</v>
      </c>
      <c r="B168" s="28">
        <v>0</v>
      </c>
      <c r="C168" s="29">
        <v>-5.9226621180082797E-17</v>
      </c>
      <c r="D168" s="27">
        <v>0</v>
      </c>
      <c r="E168" s="29">
        <v>0</v>
      </c>
      <c r="F168" s="28">
        <v>0</v>
      </c>
      <c r="G168" s="28">
        <v>-1.88276845859126E-16</v>
      </c>
      <c r="H168" s="28">
        <v>3.0202333588170502E-16</v>
      </c>
      <c r="I168" s="28">
        <v>-3.5964417943639699E-16</v>
      </c>
      <c r="J168" s="28">
        <v>0</v>
      </c>
      <c r="K168" s="27">
        <v>7.0049870069258904E-17</v>
      </c>
      <c r="L168" s="27">
        <v>-6.7406173357307599E-16</v>
      </c>
      <c r="M168" s="29">
        <v>0</v>
      </c>
      <c r="N168" s="27">
        <v>2.7546780811536901E-16</v>
      </c>
      <c r="O168" s="27">
        <v>0</v>
      </c>
      <c r="P168" s="27">
        <v>0</v>
      </c>
      <c r="Q168" s="27">
        <v>0</v>
      </c>
      <c r="R168" s="27">
        <v>0</v>
      </c>
    </row>
    <row r="169" spans="1:18" x14ac:dyDescent="0.25">
      <c r="A169" s="33" t="s">
        <v>484</v>
      </c>
      <c r="B169" s="28">
        <v>-2.75</v>
      </c>
      <c r="C169" s="29">
        <v>-2.75</v>
      </c>
      <c r="D169" s="27">
        <v>-2.75</v>
      </c>
      <c r="E169" s="29">
        <v>-2.75</v>
      </c>
      <c r="F169" s="28">
        <v>-2.75</v>
      </c>
      <c r="G169" s="28">
        <v>-2.75</v>
      </c>
      <c r="H169" s="28">
        <v>-2.75</v>
      </c>
      <c r="I169" s="28">
        <v>-2.75</v>
      </c>
      <c r="J169" s="28">
        <v>-2.75</v>
      </c>
      <c r="K169" s="27">
        <v>-2.75</v>
      </c>
      <c r="L169" s="27">
        <v>-2.75</v>
      </c>
      <c r="M169" s="29">
        <v>-2.75</v>
      </c>
      <c r="N169" s="27">
        <v>-2.75</v>
      </c>
      <c r="O169" s="27">
        <v>-2.75</v>
      </c>
      <c r="P169" s="27">
        <v>-2.75</v>
      </c>
      <c r="Q169" s="27">
        <v>-2.75</v>
      </c>
      <c r="R169" s="27">
        <v>-2.75</v>
      </c>
    </row>
    <row r="170" spans="1:18" x14ac:dyDescent="0.25">
      <c r="A170" s="33" t="s">
        <v>485</v>
      </c>
      <c r="B170" s="28">
        <v>9</v>
      </c>
      <c r="C170" s="29">
        <v>8.6499999999999994E-2</v>
      </c>
      <c r="D170" s="27">
        <v>0.40571093400000002</v>
      </c>
      <c r="E170" s="29">
        <v>4.0000000000000001E-3</v>
      </c>
      <c r="F170" s="28">
        <v>162.208361505</v>
      </c>
      <c r="G170" s="28">
        <v>1.2774858764999999</v>
      </c>
      <c r="H170" s="28">
        <v>25.182681899999999</v>
      </c>
      <c r="I170" s="28">
        <v>2.59440274</v>
      </c>
      <c r="J170" s="28">
        <v>1.0718500474999999</v>
      </c>
      <c r="K170" s="27">
        <v>0.471867129</v>
      </c>
      <c r="L170" s="27">
        <v>8.4207667E-2</v>
      </c>
      <c r="M170" s="29">
        <v>2.32358815E-2</v>
      </c>
      <c r="N170" s="27">
        <v>0.43116050299999997</v>
      </c>
      <c r="O170" s="27">
        <v>2.192874E-3</v>
      </c>
      <c r="P170" s="27">
        <v>7.19284585E-2</v>
      </c>
      <c r="Q170" s="27">
        <v>0.2299958715</v>
      </c>
      <c r="R170" s="27">
        <v>0.16029629649999999</v>
      </c>
    </row>
    <row r="171" spans="1:18" x14ac:dyDescent="0.25">
      <c r="D171" s="27"/>
      <c r="F171" s="28"/>
      <c r="G171" s="28"/>
      <c r="H171" s="28"/>
      <c r="I171" s="28"/>
      <c r="J171" s="28"/>
      <c r="L171" s="27"/>
      <c r="N171" s="27"/>
      <c r="O171" s="27"/>
      <c r="P171" s="27"/>
      <c r="Q171" s="27"/>
      <c r="R171" s="27"/>
    </row>
    <row r="172" spans="1:18" x14ac:dyDescent="0.25">
      <c r="A172" s="32" t="s">
        <v>494</v>
      </c>
      <c r="B172" s="28" t="s">
        <v>446</v>
      </c>
      <c r="C172" s="29" t="s">
        <v>473</v>
      </c>
      <c r="D172" s="27" t="s">
        <v>441</v>
      </c>
      <c r="E172" s="29" t="s">
        <v>469</v>
      </c>
      <c r="F172" s="28" t="s">
        <v>35</v>
      </c>
      <c r="G172" s="28" t="s">
        <v>34</v>
      </c>
      <c r="H172" s="28" t="s">
        <v>33</v>
      </c>
      <c r="I172" s="28" t="s">
        <v>32</v>
      </c>
      <c r="J172" s="28" t="s">
        <v>31</v>
      </c>
      <c r="K172" s="27" t="s">
        <v>30</v>
      </c>
      <c r="L172" s="27" t="s">
        <v>29</v>
      </c>
      <c r="M172" s="29" t="s">
        <v>28</v>
      </c>
      <c r="N172" s="27" t="s">
        <v>27</v>
      </c>
      <c r="O172" s="27" t="s">
        <v>26</v>
      </c>
      <c r="P172" s="27" t="s">
        <v>25</v>
      </c>
      <c r="Q172" s="27" t="s">
        <v>24</v>
      </c>
      <c r="R172" s="27" t="s">
        <v>23</v>
      </c>
    </row>
    <row r="173" spans="1:18" x14ac:dyDescent="0.25">
      <c r="A173" s="33" t="s">
        <v>474</v>
      </c>
      <c r="B173" s="28">
        <v>6</v>
      </c>
      <c r="C173" s="28">
        <v>6</v>
      </c>
      <c r="D173" s="28">
        <v>6</v>
      </c>
      <c r="E173" s="28">
        <v>6</v>
      </c>
      <c r="F173" s="28">
        <v>6</v>
      </c>
      <c r="G173" s="28">
        <v>6</v>
      </c>
      <c r="H173" s="28">
        <v>6</v>
      </c>
      <c r="I173" s="28">
        <v>6</v>
      </c>
      <c r="J173" s="28">
        <v>6</v>
      </c>
      <c r="K173" s="28">
        <v>6</v>
      </c>
      <c r="L173" s="28">
        <v>6</v>
      </c>
      <c r="M173" s="28">
        <v>6</v>
      </c>
      <c r="N173" s="28">
        <v>6</v>
      </c>
      <c r="O173" s="28">
        <v>6</v>
      </c>
      <c r="P173" s="28">
        <v>6</v>
      </c>
      <c r="Q173" s="28">
        <v>6</v>
      </c>
      <c r="R173" s="28">
        <v>6</v>
      </c>
    </row>
    <row r="174" spans="1:18" x14ac:dyDescent="0.25">
      <c r="A174" s="33" t="s">
        <v>475</v>
      </c>
      <c r="B174" s="28">
        <v>52.1666666666667</v>
      </c>
      <c r="C174" s="29">
        <v>0.51216666666666699</v>
      </c>
      <c r="D174" s="27">
        <v>1.1955180431666701</v>
      </c>
      <c r="E174" s="29">
        <v>1.01783333333333</v>
      </c>
      <c r="F174" s="28">
        <v>208.60063131666701</v>
      </c>
      <c r="G174" s="28">
        <v>87.1356024166667</v>
      </c>
      <c r="H174" s="28">
        <v>890.78851495000004</v>
      </c>
      <c r="I174" s="28">
        <v>103.164790341667</v>
      </c>
      <c r="J174" s="28">
        <v>8.5106605268333304</v>
      </c>
      <c r="K174" s="27">
        <v>4.1232938176666698</v>
      </c>
      <c r="L174" s="27">
        <v>4.3969621881666701</v>
      </c>
      <c r="M174" s="29">
        <v>0.15430202616666699</v>
      </c>
      <c r="N174" s="27">
        <v>10.1003142283333</v>
      </c>
      <c r="O174" s="27">
        <v>4.7608339333333298E-2</v>
      </c>
      <c r="P174" s="27">
        <v>5.8678190548333298</v>
      </c>
      <c r="Q174" s="27">
        <v>0.93024817116666703</v>
      </c>
      <c r="R174" s="27">
        <v>1.6531992716666699</v>
      </c>
    </row>
    <row r="175" spans="1:18" x14ac:dyDescent="0.25">
      <c r="A175" s="33" t="s">
        <v>476</v>
      </c>
      <c r="B175" s="28">
        <v>22.5514227193467</v>
      </c>
      <c r="C175" s="29">
        <v>0.16557344795185799</v>
      </c>
      <c r="D175" s="27">
        <v>0.59989092076140105</v>
      </c>
      <c r="E175" s="29">
        <v>7.0261416628663899E-3</v>
      </c>
      <c r="F175" s="28">
        <v>59.018366760705099</v>
      </c>
      <c r="G175" s="28">
        <v>88.239333062590802</v>
      </c>
      <c r="H175" s="28">
        <v>592.58269000407199</v>
      </c>
      <c r="I175" s="28">
        <v>67.931730717479596</v>
      </c>
      <c r="J175" s="28">
        <v>3.4457938977126998</v>
      </c>
      <c r="K175" s="27">
        <v>4.4748868120193697</v>
      </c>
      <c r="L175" s="27">
        <v>4.0215330444564401</v>
      </c>
      <c r="M175" s="29">
        <v>9.4097102424406998E-2</v>
      </c>
      <c r="N175" s="27">
        <v>7.6562337999004004</v>
      </c>
      <c r="O175" s="27">
        <v>2.28571248997365E-2</v>
      </c>
      <c r="P175" s="27">
        <v>2.3316912999998198</v>
      </c>
      <c r="Q175" s="27">
        <v>0.62885838745677203</v>
      </c>
      <c r="R175" s="27">
        <v>0.75454921372666195</v>
      </c>
    </row>
    <row r="176" spans="1:18" x14ac:dyDescent="0.25">
      <c r="A176" s="33" t="s">
        <v>477</v>
      </c>
      <c r="B176" s="28">
        <v>56.5</v>
      </c>
      <c r="C176" s="29">
        <v>0.45650000000000002</v>
      </c>
      <c r="D176" s="27">
        <v>1.1872813525000001</v>
      </c>
      <c r="E176" s="29">
        <v>1.0195000000000001</v>
      </c>
      <c r="F176" s="28">
        <v>204.89248705</v>
      </c>
      <c r="G176" s="28">
        <v>42.401373984999999</v>
      </c>
      <c r="H176" s="28">
        <v>817.84610580000003</v>
      </c>
      <c r="I176" s="28">
        <v>101.00602614500001</v>
      </c>
      <c r="J176" s="28">
        <v>8.4941255365000004</v>
      </c>
      <c r="K176" s="27">
        <v>2.478728796</v>
      </c>
      <c r="L176" s="27">
        <v>3.2029388824999998</v>
      </c>
      <c r="M176" s="29">
        <v>0.16568219449999999</v>
      </c>
      <c r="N176" s="27">
        <v>10.49857295</v>
      </c>
      <c r="O176" s="27">
        <v>4.3558775500000001E-2</v>
      </c>
      <c r="P176" s="27">
        <v>6.3493192885000003</v>
      </c>
      <c r="Q176" s="27">
        <v>0.83929761749999998</v>
      </c>
      <c r="R176" s="27">
        <v>1.8652226789999999</v>
      </c>
    </row>
    <row r="177" spans="1:18" x14ac:dyDescent="0.25">
      <c r="A177" s="33" t="s">
        <v>478</v>
      </c>
      <c r="B177" s="28">
        <v>52.1666666666667</v>
      </c>
      <c r="C177" s="29">
        <v>0.51216666666666699</v>
      </c>
      <c r="D177" s="27">
        <v>1.1955180431666701</v>
      </c>
      <c r="E177" s="29">
        <v>1.01783333333333</v>
      </c>
      <c r="F177" s="28">
        <v>208.60063131666701</v>
      </c>
      <c r="G177" s="28">
        <v>87.1356024166667</v>
      </c>
      <c r="H177" s="28">
        <v>890.78851495000004</v>
      </c>
      <c r="I177" s="28">
        <v>103.164790341667</v>
      </c>
      <c r="J177" s="28">
        <v>8.5106605268333304</v>
      </c>
      <c r="K177" s="27">
        <v>4.1232938176666698</v>
      </c>
      <c r="L177" s="27">
        <v>4.3969621881666701</v>
      </c>
      <c r="M177" s="29">
        <v>0.15430202616666699</v>
      </c>
      <c r="N177" s="27">
        <v>10.1003142283333</v>
      </c>
      <c r="O177" s="27">
        <v>4.7608339333333298E-2</v>
      </c>
      <c r="P177" s="27">
        <v>5.8678190548333298</v>
      </c>
      <c r="Q177" s="27">
        <v>0.93024817116666703</v>
      </c>
      <c r="R177" s="27">
        <v>1.6531992716666699</v>
      </c>
    </row>
    <row r="178" spans="1:18" x14ac:dyDescent="0.25">
      <c r="A178" s="33" t="s">
        <v>479</v>
      </c>
      <c r="B178" s="28">
        <v>26.686800000000002</v>
      </c>
      <c r="C178" s="29">
        <v>0.1326927</v>
      </c>
      <c r="D178" s="27">
        <v>0.63694448065289999</v>
      </c>
      <c r="E178" s="29">
        <v>7.4130000000001703E-3</v>
      </c>
      <c r="F178" s="28">
        <v>48.543640724459998</v>
      </c>
      <c r="G178" s="28">
        <v>34.679673207312</v>
      </c>
      <c r="H178" s="28">
        <v>566.51676221111995</v>
      </c>
      <c r="I178" s="28">
        <v>86.024120515787999</v>
      </c>
      <c r="J178" s="28">
        <v>2.4484086324347998</v>
      </c>
      <c r="K178" s="27">
        <v>2.1884314073411999</v>
      </c>
      <c r="L178" s="27">
        <v>2.6345281940984999</v>
      </c>
      <c r="M178" s="29">
        <v>0.1182321216111</v>
      </c>
      <c r="N178" s="27">
        <v>7.5530241681195003</v>
      </c>
      <c r="O178" s="27">
        <v>2.4127382430899999E-2</v>
      </c>
      <c r="P178" s="27">
        <v>2.7068821630955999</v>
      </c>
      <c r="Q178" s="27">
        <v>0.7722210781719</v>
      </c>
      <c r="R178" s="27">
        <v>0.6982843113603</v>
      </c>
    </row>
    <row r="179" spans="1:18" x14ac:dyDescent="0.25">
      <c r="A179" s="33" t="s">
        <v>480</v>
      </c>
      <c r="B179" s="28">
        <v>23</v>
      </c>
      <c r="C179" s="29">
        <v>0.34399999999999997</v>
      </c>
      <c r="D179" s="27">
        <v>0.46810408199999998</v>
      </c>
      <c r="E179" s="29">
        <v>1.0069999999999999</v>
      </c>
      <c r="F179" s="28">
        <v>133.05514919999999</v>
      </c>
      <c r="G179" s="28">
        <v>14.85448852</v>
      </c>
      <c r="H179" s="28">
        <v>230.3809105</v>
      </c>
      <c r="I179" s="28">
        <v>20.896314520000001</v>
      </c>
      <c r="J179" s="28">
        <v>3.7164316500000001</v>
      </c>
      <c r="K179" s="27">
        <v>0.735969172</v>
      </c>
      <c r="L179" s="27">
        <v>0.99449059299999998</v>
      </c>
      <c r="M179" s="29">
        <v>4.3368469E-2</v>
      </c>
      <c r="N179" s="27">
        <v>4.8960394999999997E-2</v>
      </c>
      <c r="O179" s="27">
        <v>2.6626727999999999E-2</v>
      </c>
      <c r="P179" s="27">
        <v>2.9896551589999998</v>
      </c>
      <c r="Q179" s="27">
        <v>0.294402736</v>
      </c>
      <c r="R179" s="27">
        <v>0.56098026099999998</v>
      </c>
    </row>
    <row r="180" spans="1:18" x14ac:dyDescent="0.25">
      <c r="A180" s="33" t="s">
        <v>481</v>
      </c>
      <c r="B180" s="28">
        <v>80</v>
      </c>
      <c r="C180" s="29">
        <v>0.77200000000000002</v>
      </c>
      <c r="D180" s="27">
        <v>2.1091189469999998</v>
      </c>
      <c r="E180" s="29">
        <v>1.0249999999999999</v>
      </c>
      <c r="F180" s="28">
        <v>305.7368816</v>
      </c>
      <c r="G180" s="28">
        <v>201.00714980000001</v>
      </c>
      <c r="H180" s="28">
        <v>1808.4846540000001</v>
      </c>
      <c r="I180" s="28">
        <v>193.49666139999999</v>
      </c>
      <c r="J180" s="28">
        <v>13.96083705</v>
      </c>
      <c r="K180" s="27">
        <v>12.71743303</v>
      </c>
      <c r="L180" s="27">
        <v>12.03242277</v>
      </c>
      <c r="M180" s="29">
        <v>0.25477613300000002</v>
      </c>
      <c r="N180" s="27">
        <v>21.798402110000001</v>
      </c>
      <c r="O180" s="27">
        <v>7.9368413999999998E-2</v>
      </c>
      <c r="P180" s="27">
        <v>8.5812762459999998</v>
      </c>
      <c r="Q180" s="27">
        <v>1.8126024709999999</v>
      </c>
      <c r="R180" s="27">
        <v>2.4693822070000002</v>
      </c>
    </row>
    <row r="181" spans="1:18" x14ac:dyDescent="0.25">
      <c r="A181" s="33" t="s">
        <v>482</v>
      </c>
      <c r="B181" s="28">
        <v>57</v>
      </c>
      <c r="C181" s="29">
        <v>0.42799999999999999</v>
      </c>
      <c r="D181" s="27">
        <v>1.641014865</v>
      </c>
      <c r="E181" s="29">
        <v>1.7999999999999999E-2</v>
      </c>
      <c r="F181" s="28">
        <v>172.68173239999999</v>
      </c>
      <c r="G181" s="28">
        <v>186.15266127999999</v>
      </c>
      <c r="H181" s="28">
        <v>1578.1037435000001</v>
      </c>
      <c r="I181" s="28">
        <v>172.60034687999999</v>
      </c>
      <c r="J181" s="28">
        <v>10.2444054</v>
      </c>
      <c r="K181" s="27">
        <v>11.981463858</v>
      </c>
      <c r="L181" s="27">
        <v>11.037932177</v>
      </c>
      <c r="M181" s="29">
        <v>0.211407664</v>
      </c>
      <c r="N181" s="27">
        <v>21.749441715</v>
      </c>
      <c r="O181" s="27">
        <v>5.2741686000000003E-2</v>
      </c>
      <c r="P181" s="27">
        <v>5.591621087</v>
      </c>
      <c r="Q181" s="27">
        <v>1.5181997350000001</v>
      </c>
      <c r="R181" s="27">
        <v>1.9084019459999999</v>
      </c>
    </row>
    <row r="182" spans="1:18" x14ac:dyDescent="0.25">
      <c r="A182" s="33" t="s">
        <v>483</v>
      </c>
      <c r="B182" s="28">
        <v>-0.17828565994916001</v>
      </c>
      <c r="C182" s="29">
        <v>0.49439126673065997</v>
      </c>
      <c r="D182" s="27">
        <v>0.21707748106654301</v>
      </c>
      <c r="E182" s="29">
        <v>-0.41109884787224799</v>
      </c>
      <c r="F182" s="28">
        <v>0.355889031936933</v>
      </c>
      <c r="G182" s="28">
        <v>0.49466159740376298</v>
      </c>
      <c r="H182" s="28">
        <v>0.318782849859782</v>
      </c>
      <c r="I182" s="28">
        <v>7.0915143338923098E-2</v>
      </c>
      <c r="J182" s="28">
        <v>0.18939543714827001</v>
      </c>
      <c r="K182" s="27">
        <v>1.0467803944897101</v>
      </c>
      <c r="L182" s="27">
        <v>0.98116590211660404</v>
      </c>
      <c r="M182" s="29">
        <v>-8.5300809790563606E-2</v>
      </c>
      <c r="N182" s="27">
        <v>0.14542646221677</v>
      </c>
      <c r="O182" s="27">
        <v>0.201418566505187</v>
      </c>
      <c r="P182" s="27">
        <v>-0.212841790151893</v>
      </c>
      <c r="Q182" s="27">
        <v>0.217937451098101</v>
      </c>
      <c r="R182" s="27">
        <v>-0.32776806144548798</v>
      </c>
    </row>
    <row r="183" spans="1:18" x14ac:dyDescent="0.25">
      <c r="A183" s="33" t="s">
        <v>484</v>
      </c>
      <c r="B183" s="28">
        <v>-1.8739781260027</v>
      </c>
      <c r="C183" s="29">
        <v>-1.6682782632540301</v>
      </c>
      <c r="D183" s="27">
        <v>-1.6330123154798899</v>
      </c>
      <c r="E183" s="29">
        <v>-1.69792390916647</v>
      </c>
      <c r="F183" s="28">
        <v>-1.28903493408367</v>
      </c>
      <c r="G183" s="28">
        <v>-1.95994423831289</v>
      </c>
      <c r="H183" s="28">
        <v>-1.6927109383052701</v>
      </c>
      <c r="I183" s="28">
        <v>-1.9339463973033</v>
      </c>
      <c r="J183" s="28">
        <v>-1.3103428294075301</v>
      </c>
      <c r="K183" s="27">
        <v>-0.64144679535207605</v>
      </c>
      <c r="L183" s="27">
        <v>-0.71136188662226396</v>
      </c>
      <c r="M183" s="29">
        <v>-2.1504686553874799</v>
      </c>
      <c r="N183" s="27">
        <v>-1.50846236073539</v>
      </c>
      <c r="O183" s="27">
        <v>-2.0272743621087002</v>
      </c>
      <c r="P183" s="27">
        <v>-1.9323333725462699</v>
      </c>
      <c r="Q183" s="27">
        <v>-1.95084020631815</v>
      </c>
      <c r="R183" s="27">
        <v>-1.85106348316433</v>
      </c>
    </row>
    <row r="184" spans="1:18" x14ac:dyDescent="0.25">
      <c r="A184" s="33" t="s">
        <v>485</v>
      </c>
      <c r="B184" s="28">
        <v>9.2065797727012093</v>
      </c>
      <c r="C184" s="29">
        <v>6.7595077072553494E-2</v>
      </c>
      <c r="D184" s="27">
        <v>0.24490444286563501</v>
      </c>
      <c r="E184" s="29">
        <v>2.8684103224221299E-3</v>
      </c>
      <c r="F184" s="28">
        <v>24.094147336027198</v>
      </c>
      <c r="G184" s="28">
        <v>36.023556874474103</v>
      </c>
      <c r="H184" s="28">
        <v>241.92087015263999</v>
      </c>
      <c r="I184" s="28">
        <v>27.7330129336626</v>
      </c>
      <c r="J184" s="28">
        <v>1.40673946803202</v>
      </c>
      <c r="K184" s="27">
        <v>1.82686489102619</v>
      </c>
      <c r="L184" s="27">
        <v>1.6417839904432801</v>
      </c>
      <c r="M184" s="29">
        <v>3.84149812023672E-2</v>
      </c>
      <c r="N184" s="27">
        <v>3.12564436020098</v>
      </c>
      <c r="O184" s="27">
        <v>9.33138216523644E-3</v>
      </c>
      <c r="P184" s="27">
        <v>0.95190898711438898</v>
      </c>
      <c r="Q184" s="27">
        <v>0.25673036162308899</v>
      </c>
      <c r="R184" s="27">
        <v>0.30804342657476202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6"/>
  <sheetViews>
    <sheetView workbookViewId="0">
      <selection activeCell="L16" sqref="A1:XFD1048576"/>
    </sheetView>
  </sheetViews>
  <sheetFormatPr defaultRowHeight="15" x14ac:dyDescent="0.25"/>
  <cols>
    <col min="1" max="1" width="8.7109375" style="58" bestFit="1" customWidth="1"/>
    <col min="2" max="2" width="5.5703125" style="107" bestFit="1" customWidth="1"/>
    <col min="3" max="3" width="10.5703125" style="107" bestFit="1" customWidth="1"/>
    <col min="4" max="4" width="10.28515625" style="107" bestFit="1" customWidth="1"/>
    <col min="5" max="5" width="15.28515625" style="107" bestFit="1" customWidth="1"/>
    <col min="6" max="6" width="7.5703125" style="106" bestFit="1" customWidth="1"/>
    <col min="7" max="7" width="6.5703125" style="106" bestFit="1" customWidth="1"/>
    <col min="8" max="8" width="7.5703125" style="106" bestFit="1" customWidth="1"/>
    <col min="9" max="9" width="6.5703125" style="106" bestFit="1" customWidth="1"/>
    <col min="10" max="10" width="5.5703125" style="106" bestFit="1" customWidth="1"/>
    <col min="11" max="12" width="6.5703125" style="105" bestFit="1" customWidth="1"/>
    <col min="13" max="13" width="5.5703125" style="107" bestFit="1" customWidth="1"/>
    <col min="14" max="16" width="5.5703125" style="105" bestFit="1" customWidth="1"/>
    <col min="17" max="17" width="6.5703125" style="105" bestFit="1" customWidth="1"/>
    <col min="18" max="18" width="5.5703125" style="105" bestFit="1" customWidth="1"/>
    <col min="19" max="16384" width="9.140625" style="58"/>
  </cols>
  <sheetData>
    <row r="1" spans="1:18" x14ac:dyDescent="0.25">
      <c r="A1" s="35" t="s">
        <v>503</v>
      </c>
    </row>
    <row r="2" spans="1:18" x14ac:dyDescent="0.25">
      <c r="A2" s="58" t="s">
        <v>509</v>
      </c>
    </row>
    <row r="4" spans="1:18" x14ac:dyDescent="0.25">
      <c r="A4" s="35" t="s">
        <v>495</v>
      </c>
      <c r="B4" s="107" t="s">
        <v>446</v>
      </c>
      <c r="C4" s="107" t="s">
        <v>473</v>
      </c>
      <c r="D4" s="107" t="s">
        <v>441</v>
      </c>
      <c r="E4" s="107" t="s">
        <v>469</v>
      </c>
      <c r="F4" s="106" t="s">
        <v>35</v>
      </c>
      <c r="G4" s="106" t="s">
        <v>34</v>
      </c>
      <c r="H4" s="106" t="s">
        <v>33</v>
      </c>
      <c r="I4" s="106" t="s">
        <v>32</v>
      </c>
      <c r="J4" s="106" t="s">
        <v>31</v>
      </c>
      <c r="K4" s="105" t="s">
        <v>30</v>
      </c>
      <c r="L4" s="105" t="s">
        <v>29</v>
      </c>
      <c r="M4" s="107" t="s">
        <v>28</v>
      </c>
      <c r="N4" s="105" t="s">
        <v>27</v>
      </c>
      <c r="O4" s="105" t="s">
        <v>26</v>
      </c>
      <c r="P4" s="105" t="s">
        <v>25</v>
      </c>
      <c r="Q4" s="105" t="s">
        <v>24</v>
      </c>
      <c r="R4" s="105" t="s">
        <v>23</v>
      </c>
    </row>
    <row r="5" spans="1:18" s="83" customFormat="1" x14ac:dyDescent="0.25">
      <c r="A5" s="83" t="s">
        <v>474</v>
      </c>
      <c r="B5" s="106">
        <v>44</v>
      </c>
      <c r="C5" s="106">
        <v>42</v>
      </c>
      <c r="D5" s="106">
        <v>42</v>
      </c>
      <c r="E5" s="106">
        <v>44</v>
      </c>
      <c r="F5" s="106">
        <v>44</v>
      </c>
      <c r="G5" s="106">
        <v>44</v>
      </c>
      <c r="H5" s="106">
        <v>44</v>
      </c>
      <c r="I5" s="106">
        <v>44</v>
      </c>
      <c r="J5" s="106">
        <v>44</v>
      </c>
      <c r="K5" s="106">
        <v>44</v>
      </c>
      <c r="L5" s="106">
        <v>44</v>
      </c>
      <c r="M5" s="106">
        <v>44</v>
      </c>
      <c r="N5" s="105">
        <v>44</v>
      </c>
      <c r="O5" s="105">
        <v>44</v>
      </c>
      <c r="P5" s="105">
        <v>44</v>
      </c>
      <c r="Q5" s="105">
        <v>44</v>
      </c>
      <c r="R5" s="105">
        <v>44</v>
      </c>
    </row>
    <row r="6" spans="1:18" x14ac:dyDescent="0.25">
      <c r="A6" s="58" t="s">
        <v>475</v>
      </c>
      <c r="B6" s="107">
        <v>20.954545454545499</v>
      </c>
      <c r="C6" s="107">
        <v>0.58004761904761903</v>
      </c>
      <c r="D6" s="107">
        <v>1.2725660385476201</v>
      </c>
      <c r="E6" s="107">
        <v>1.01661363636364</v>
      </c>
      <c r="F6" s="106">
        <v>279.885584937045</v>
      </c>
      <c r="G6" s="106">
        <v>34.965197090363603</v>
      </c>
      <c r="H6" s="106">
        <v>500.19311316363599</v>
      </c>
      <c r="I6" s="106">
        <v>108.73991483022699</v>
      </c>
      <c r="J6" s="106">
        <v>9.4557695150227303</v>
      </c>
      <c r="K6" s="105">
        <v>4.3194463282954496</v>
      </c>
      <c r="L6" s="105">
        <v>7.1041179006818203</v>
      </c>
      <c r="M6" s="107">
        <v>0.131023039295455</v>
      </c>
      <c r="N6" s="105">
        <v>1.9209481881363599</v>
      </c>
      <c r="O6" s="105">
        <v>0.15184904661363599</v>
      </c>
      <c r="P6" s="105">
        <v>3.1112233722272702</v>
      </c>
      <c r="Q6" s="105">
        <v>3.9366184259999999</v>
      </c>
      <c r="R6" s="105">
        <v>0.84681192650000003</v>
      </c>
    </row>
    <row r="7" spans="1:18" x14ac:dyDescent="0.25">
      <c r="A7" s="58" t="s">
        <v>476</v>
      </c>
      <c r="B7" s="107">
        <v>1.85465530495869</v>
      </c>
      <c r="C7" s="107">
        <v>0.20241384224103401</v>
      </c>
      <c r="D7" s="107">
        <v>0.57749698209397804</v>
      </c>
      <c r="E7" s="107">
        <v>5.3882555708922603E-3</v>
      </c>
      <c r="F7" s="106">
        <v>203.115010770933</v>
      </c>
      <c r="G7" s="106">
        <v>43.0409650087202</v>
      </c>
      <c r="H7" s="106">
        <v>277.50817282979</v>
      </c>
      <c r="I7" s="106">
        <v>129.43245972595</v>
      </c>
      <c r="J7" s="106">
        <v>6.1180976443300796</v>
      </c>
      <c r="K7" s="105">
        <v>3.4544592991685201</v>
      </c>
      <c r="L7" s="105">
        <v>7.2909166969625696</v>
      </c>
      <c r="M7" s="107">
        <v>0.121007610830968</v>
      </c>
      <c r="N7" s="105">
        <v>4.5247841212967996</v>
      </c>
      <c r="O7" s="105">
        <v>0.17345288730313799</v>
      </c>
      <c r="P7" s="105">
        <v>4.8873651561167799</v>
      </c>
      <c r="Q7" s="105">
        <v>10.511698738414101</v>
      </c>
      <c r="R7" s="105">
        <v>1.01380998635511</v>
      </c>
    </row>
    <row r="8" spans="1:18" x14ac:dyDescent="0.25">
      <c r="A8" s="58" t="s">
        <v>477</v>
      </c>
      <c r="B8" s="107">
        <v>21</v>
      </c>
      <c r="C8" s="107">
        <v>0.5665</v>
      </c>
      <c r="D8" s="107">
        <v>1.248698082</v>
      </c>
      <c r="E8" s="107">
        <v>1.016</v>
      </c>
      <c r="F8" s="106">
        <v>241.95067879999999</v>
      </c>
      <c r="G8" s="106">
        <v>23.62741093</v>
      </c>
      <c r="H8" s="106">
        <v>458.50567115000001</v>
      </c>
      <c r="I8" s="106">
        <v>68.258358189999996</v>
      </c>
      <c r="J8" s="106">
        <v>9.0536839535000002</v>
      </c>
      <c r="K8" s="105">
        <v>3.2967517814999998</v>
      </c>
      <c r="L8" s="105">
        <v>4.5156125999999999</v>
      </c>
      <c r="M8" s="107">
        <v>7.6983299000000005E-2</v>
      </c>
      <c r="N8" s="105">
        <v>0.11226270050000001</v>
      </c>
      <c r="O8" s="105">
        <v>9.9345576000000005E-2</v>
      </c>
      <c r="P8" s="105">
        <v>1.7308744030000001</v>
      </c>
      <c r="Q8" s="105">
        <v>1.908124272</v>
      </c>
      <c r="R8" s="105">
        <v>0.56047023149999997</v>
      </c>
    </row>
    <row r="9" spans="1:18" x14ac:dyDescent="0.25">
      <c r="A9" s="58" t="s">
        <v>478</v>
      </c>
      <c r="B9" s="107">
        <v>20.9444444444444</v>
      </c>
      <c r="C9" s="107">
        <v>0.58629411764705897</v>
      </c>
      <c r="D9" s="107">
        <v>1.2305129484705899</v>
      </c>
      <c r="E9" s="107">
        <v>1.0168333333333299</v>
      </c>
      <c r="F9" s="106">
        <v>253.86734952722199</v>
      </c>
      <c r="G9" s="106">
        <v>27.369250641944401</v>
      </c>
      <c r="H9" s="106">
        <v>475.70982379722199</v>
      </c>
      <c r="I9" s="106">
        <v>81.122948800833299</v>
      </c>
      <c r="J9" s="106">
        <v>8.6991876493333304</v>
      </c>
      <c r="K9" s="105">
        <v>3.9494675385</v>
      </c>
      <c r="L9" s="105">
        <v>6.1077453371944399</v>
      </c>
      <c r="M9" s="107">
        <v>0.1115730175</v>
      </c>
      <c r="N9" s="105">
        <v>0.69611842666666701</v>
      </c>
      <c r="O9" s="105">
        <v>0.12058984374999999</v>
      </c>
      <c r="P9" s="105">
        <v>2.2322724206944402</v>
      </c>
      <c r="Q9" s="105">
        <v>2.12478679841667</v>
      </c>
      <c r="R9" s="105">
        <v>0.62455775130555602</v>
      </c>
    </row>
    <row r="10" spans="1:18" x14ac:dyDescent="0.25">
      <c r="A10" s="58" t="s">
        <v>479</v>
      </c>
      <c r="B10" s="107">
        <v>1.4825999999999999</v>
      </c>
      <c r="C10" s="107">
        <v>0.17865329999999999</v>
      </c>
      <c r="D10" s="107">
        <v>0.62883545925689999</v>
      </c>
      <c r="E10" s="107">
        <v>5.1891000000000896E-3</v>
      </c>
      <c r="F10" s="106">
        <v>156.62299129491001</v>
      </c>
      <c r="G10" s="106">
        <v>13.658416472820001</v>
      </c>
      <c r="H10" s="106">
        <v>282.37406350502999</v>
      </c>
      <c r="I10" s="106">
        <v>46.238429558622002</v>
      </c>
      <c r="J10" s="106">
        <v>5.3120380089125998</v>
      </c>
      <c r="K10" s="105">
        <v>2.8007922487566002</v>
      </c>
      <c r="L10" s="105">
        <v>4.5429024229742998</v>
      </c>
      <c r="M10" s="107">
        <v>5.2850764816500001E-2</v>
      </c>
      <c r="N10" s="105">
        <v>0.1142826590535</v>
      </c>
      <c r="O10" s="105">
        <v>8.4344391232499996E-2</v>
      </c>
      <c r="P10" s="105">
        <v>1.3355586504981001</v>
      </c>
      <c r="Q10" s="105">
        <v>1.9114646722521</v>
      </c>
      <c r="R10" s="105">
        <v>0.41378994163920002</v>
      </c>
    </row>
    <row r="11" spans="1:18" x14ac:dyDescent="0.25">
      <c r="A11" s="58" t="s">
        <v>480</v>
      </c>
      <c r="B11" s="107">
        <v>18</v>
      </c>
      <c r="C11" s="107">
        <v>7.9000000000000001E-2</v>
      </c>
      <c r="D11" s="107">
        <v>0.37808715700000001</v>
      </c>
      <c r="E11" s="107">
        <v>1.002</v>
      </c>
      <c r="F11" s="106">
        <v>30.692829190000001</v>
      </c>
      <c r="G11" s="106">
        <v>1.42431821</v>
      </c>
      <c r="H11" s="106">
        <v>104.1104366</v>
      </c>
      <c r="I11" s="106">
        <v>10.831710599999999</v>
      </c>
      <c r="J11" s="106">
        <v>0.84553006399999997</v>
      </c>
      <c r="K11" s="105">
        <v>0.21004155899999999</v>
      </c>
      <c r="L11" s="105">
        <v>0.264657015</v>
      </c>
      <c r="M11" s="107">
        <v>0.01</v>
      </c>
      <c r="N11" s="105">
        <v>1.2355148E-2</v>
      </c>
      <c r="O11" s="105">
        <v>4.0482169999999998E-3</v>
      </c>
      <c r="P11" s="105">
        <v>0.157735929</v>
      </c>
      <c r="Q11" s="105">
        <v>0.16404664699999999</v>
      </c>
      <c r="R11" s="105">
        <v>6.0806170999999999E-2</v>
      </c>
    </row>
    <row r="12" spans="1:18" x14ac:dyDescent="0.25">
      <c r="A12" s="58" t="s">
        <v>481</v>
      </c>
      <c r="B12" s="107">
        <v>24</v>
      </c>
      <c r="C12" s="107">
        <v>1.0189999999999999</v>
      </c>
      <c r="D12" s="107">
        <v>2.985832968</v>
      </c>
      <c r="E12" s="107">
        <v>1.0269999999999999</v>
      </c>
      <c r="F12" s="106">
        <v>1172.750391</v>
      </c>
      <c r="G12" s="106">
        <v>281.57405940000001</v>
      </c>
      <c r="H12" s="106">
        <v>1363.308393</v>
      </c>
      <c r="I12" s="106">
        <v>719.65453530000002</v>
      </c>
      <c r="J12" s="106">
        <v>35.300794600000003</v>
      </c>
      <c r="K12" s="105">
        <v>14.318330230000001</v>
      </c>
      <c r="L12" s="105">
        <v>42.267840710000002</v>
      </c>
      <c r="M12" s="107">
        <v>0.55261425099999995</v>
      </c>
      <c r="N12" s="105">
        <v>17.235607999999999</v>
      </c>
      <c r="O12" s="105">
        <v>0.98346587900000004</v>
      </c>
      <c r="P12" s="105">
        <v>31.866687590000002</v>
      </c>
      <c r="Q12" s="105">
        <v>70.496374959999997</v>
      </c>
      <c r="R12" s="105">
        <v>5.3278686320000004</v>
      </c>
    </row>
    <row r="13" spans="1:18" x14ac:dyDescent="0.25">
      <c r="A13" s="58" t="s">
        <v>482</v>
      </c>
      <c r="B13" s="107">
        <v>6</v>
      </c>
      <c r="C13" s="107">
        <v>0.94</v>
      </c>
      <c r="D13" s="107">
        <v>2.607745811</v>
      </c>
      <c r="E13" s="107">
        <v>2.4999999999999901E-2</v>
      </c>
      <c r="F13" s="106">
        <v>1142.0575618099999</v>
      </c>
      <c r="G13" s="106">
        <v>280.14974118999999</v>
      </c>
      <c r="H13" s="106">
        <v>1259.1979564000001</v>
      </c>
      <c r="I13" s="106">
        <v>708.82282469999996</v>
      </c>
      <c r="J13" s="106">
        <v>34.455264536000001</v>
      </c>
      <c r="K13" s="105">
        <v>14.108288671</v>
      </c>
      <c r="L13" s="105">
        <v>42.003183694999997</v>
      </c>
      <c r="M13" s="107">
        <v>0.54261425100000005</v>
      </c>
      <c r="N13" s="105">
        <v>17.223252852000002</v>
      </c>
      <c r="O13" s="105">
        <v>0.97941766200000002</v>
      </c>
      <c r="P13" s="105">
        <v>31.708951661</v>
      </c>
      <c r="Q13" s="105">
        <v>70.332328313000005</v>
      </c>
      <c r="R13" s="105">
        <v>5.2670624610000001</v>
      </c>
    </row>
    <row r="14" spans="1:18" x14ac:dyDescent="0.25">
      <c r="A14" s="58" t="s">
        <v>483</v>
      </c>
      <c r="B14" s="107">
        <v>-2.0756850238865501E-2</v>
      </c>
      <c r="C14" s="107">
        <v>-0.24589164688928999</v>
      </c>
      <c r="D14" s="107">
        <v>0.70840411357964705</v>
      </c>
      <c r="E14" s="107">
        <v>-0.37415384059996398</v>
      </c>
      <c r="F14" s="106">
        <v>2.0219890260401101</v>
      </c>
      <c r="G14" s="106">
        <v>4.3425383369758803</v>
      </c>
      <c r="H14" s="106">
        <v>0.87738581054778797</v>
      </c>
      <c r="I14" s="106">
        <v>2.9513358531809502</v>
      </c>
      <c r="J14" s="106">
        <v>1.8488632653139101</v>
      </c>
      <c r="K14" s="105">
        <v>0.98255378695663798</v>
      </c>
      <c r="L14" s="105">
        <v>2.6070254988854802</v>
      </c>
      <c r="M14" s="107">
        <v>1.8878840511435999</v>
      </c>
      <c r="N14" s="105">
        <v>2.3509383445209</v>
      </c>
      <c r="O14" s="105">
        <v>2.7771192083934499</v>
      </c>
      <c r="P14" s="105">
        <v>4.6582394755625502</v>
      </c>
      <c r="Q14" s="105">
        <v>5.7614205338419602</v>
      </c>
      <c r="R14" s="105">
        <v>2.68278458032853</v>
      </c>
    </row>
    <row r="15" spans="1:18" x14ac:dyDescent="0.25">
      <c r="A15" s="58" t="s">
        <v>484</v>
      </c>
      <c r="B15" s="107">
        <v>-1.1077528974717199</v>
      </c>
      <c r="C15" s="107">
        <v>-0.221481689819328</v>
      </c>
      <c r="D15" s="107">
        <v>0.15991345249783501</v>
      </c>
      <c r="E15" s="107">
        <v>-0.10244048639979</v>
      </c>
      <c r="F15" s="106">
        <v>6.1702683066573396</v>
      </c>
      <c r="G15" s="106">
        <v>21.6925569638356</v>
      </c>
      <c r="H15" s="106">
        <v>0.84239806429594999</v>
      </c>
      <c r="I15" s="106">
        <v>9.7978528771692002</v>
      </c>
      <c r="J15" s="106">
        <v>5.1698292729640096</v>
      </c>
      <c r="K15" s="105">
        <v>0.104192474225861</v>
      </c>
      <c r="L15" s="105">
        <v>9.6937686901195406</v>
      </c>
      <c r="M15" s="107">
        <v>3.58410207026582</v>
      </c>
      <c r="N15" s="105">
        <v>4.0409969760342896</v>
      </c>
      <c r="O15" s="105">
        <v>9.7135057320676808</v>
      </c>
      <c r="P15" s="105">
        <v>24.330010255595099</v>
      </c>
      <c r="Q15" s="105">
        <v>33.5425084689331</v>
      </c>
      <c r="R15" s="105">
        <v>7.7001567098078896</v>
      </c>
    </row>
    <row r="16" spans="1:18" x14ac:dyDescent="0.25">
      <c r="A16" s="58" t="s">
        <v>485</v>
      </c>
      <c r="B16" s="107">
        <v>0.27959980736318901</v>
      </c>
      <c r="C16" s="107">
        <v>3.1233133936489899E-2</v>
      </c>
      <c r="D16" s="107">
        <v>8.9109718930099099E-2</v>
      </c>
      <c r="E16" s="107">
        <v>8.1231009105417495E-4</v>
      </c>
      <c r="F16" s="106">
        <v>30.620740000735498</v>
      </c>
      <c r="G16" s="106">
        <v>6.48866961585186</v>
      </c>
      <c r="H16" s="106">
        <v>41.835931160614201</v>
      </c>
      <c r="I16" s="106">
        <v>19.512677481989201</v>
      </c>
      <c r="J16" s="106">
        <v>0.92233792350000499</v>
      </c>
      <c r="K16" s="105">
        <v>0.52077933404072996</v>
      </c>
      <c r="L16" s="105">
        <v>1.0991470482528301</v>
      </c>
      <c r="M16" s="107">
        <v>1.8242583722893901E-2</v>
      </c>
      <c r="N16" s="105">
        <v>0.68213687216815699</v>
      </c>
      <c r="O16" s="105">
        <v>2.6149006635832299E-2</v>
      </c>
      <c r="P16" s="105">
        <v>0.73679801983164095</v>
      </c>
      <c r="Q16" s="105">
        <v>1.5846982102078</v>
      </c>
      <c r="R16" s="105">
        <v>0.15283760606614699</v>
      </c>
    </row>
    <row r="18" spans="1:18" x14ac:dyDescent="0.25">
      <c r="A18" s="35" t="s">
        <v>496</v>
      </c>
      <c r="B18" s="107" t="s">
        <v>446</v>
      </c>
      <c r="C18" s="107" t="s">
        <v>473</v>
      </c>
      <c r="D18" s="107" t="s">
        <v>441</v>
      </c>
      <c r="E18" s="107" t="s">
        <v>469</v>
      </c>
      <c r="F18" s="106" t="s">
        <v>35</v>
      </c>
      <c r="G18" s="106" t="s">
        <v>34</v>
      </c>
      <c r="H18" s="106" t="s">
        <v>33</v>
      </c>
      <c r="I18" s="106" t="s">
        <v>32</v>
      </c>
      <c r="J18" s="106" t="s">
        <v>31</v>
      </c>
      <c r="K18" s="105" t="s">
        <v>30</v>
      </c>
      <c r="L18" s="105" t="s">
        <v>29</v>
      </c>
      <c r="M18" s="107" t="s">
        <v>28</v>
      </c>
      <c r="N18" s="105" t="s">
        <v>27</v>
      </c>
      <c r="O18" s="105" t="s">
        <v>26</v>
      </c>
      <c r="P18" s="105" t="s">
        <v>25</v>
      </c>
      <c r="Q18" s="105" t="s">
        <v>24</v>
      </c>
      <c r="R18" s="105" t="s">
        <v>23</v>
      </c>
    </row>
    <row r="19" spans="1:18" s="83" customFormat="1" x14ac:dyDescent="0.25">
      <c r="A19" s="83" t="s">
        <v>474</v>
      </c>
      <c r="B19" s="106">
        <v>72</v>
      </c>
      <c r="C19" s="106">
        <v>71</v>
      </c>
      <c r="D19" s="106">
        <v>70</v>
      </c>
      <c r="E19" s="106">
        <v>72</v>
      </c>
      <c r="F19" s="106">
        <v>72</v>
      </c>
      <c r="G19" s="106">
        <v>72</v>
      </c>
      <c r="H19" s="106">
        <v>72</v>
      </c>
      <c r="I19" s="106">
        <v>72</v>
      </c>
      <c r="J19" s="106">
        <v>72</v>
      </c>
      <c r="K19" s="106">
        <v>72</v>
      </c>
      <c r="L19" s="106">
        <v>72</v>
      </c>
      <c r="M19" s="106">
        <v>72</v>
      </c>
      <c r="N19" s="105">
        <v>72</v>
      </c>
      <c r="O19" s="105">
        <v>72</v>
      </c>
      <c r="P19" s="105">
        <v>72</v>
      </c>
      <c r="Q19" s="105">
        <v>72</v>
      </c>
      <c r="R19" s="105">
        <v>72</v>
      </c>
    </row>
    <row r="20" spans="1:18" x14ac:dyDescent="0.25">
      <c r="A20" s="58" t="s">
        <v>475</v>
      </c>
      <c r="B20" s="107">
        <v>29.7916666666667</v>
      </c>
      <c r="C20" s="107">
        <v>0.63852112676056305</v>
      </c>
      <c r="D20" s="107">
        <v>1.50902989355714</v>
      </c>
      <c r="E20" s="107">
        <v>1.01969444444444</v>
      </c>
      <c r="F20" s="106">
        <v>357.44413442249999</v>
      </c>
      <c r="G20" s="106">
        <v>38.327137505819401</v>
      </c>
      <c r="H20" s="106">
        <v>709.195987582778</v>
      </c>
      <c r="I20" s="106">
        <v>146.265080559708</v>
      </c>
      <c r="J20" s="106">
        <v>11.7413720994722</v>
      </c>
      <c r="K20" s="105">
        <v>8.1186918140277804</v>
      </c>
      <c r="L20" s="105">
        <v>11.9568229092222</v>
      </c>
      <c r="M20" s="107">
        <v>0.25834881644444402</v>
      </c>
      <c r="N20" s="105">
        <v>1.4929815186527799</v>
      </c>
      <c r="O20" s="105">
        <v>0.24485830041666701</v>
      </c>
      <c r="P20" s="105">
        <v>2.9175194176805599</v>
      </c>
      <c r="Q20" s="105">
        <v>6.7175391274444403</v>
      </c>
      <c r="R20" s="105">
        <v>0.77391348363888901</v>
      </c>
    </row>
    <row r="21" spans="1:18" x14ac:dyDescent="0.25">
      <c r="A21" s="58" t="s">
        <v>476</v>
      </c>
      <c r="B21" s="107">
        <v>2.5615658723347101</v>
      </c>
      <c r="C21" s="107">
        <v>0.20771958152105899</v>
      </c>
      <c r="D21" s="107">
        <v>0.75358936410750699</v>
      </c>
      <c r="E21" s="107">
        <v>6.9152594869258599E-3</v>
      </c>
      <c r="F21" s="106">
        <v>264.07943720111598</v>
      </c>
      <c r="G21" s="106">
        <v>27.901496395130099</v>
      </c>
      <c r="H21" s="106">
        <v>503.757118474837</v>
      </c>
      <c r="I21" s="106">
        <v>135.40766938765901</v>
      </c>
      <c r="J21" s="106">
        <v>7.6434771478268804</v>
      </c>
      <c r="K21" s="105">
        <v>14.684457714795901</v>
      </c>
      <c r="L21" s="105">
        <v>16.7797208134083</v>
      </c>
      <c r="M21" s="107">
        <v>0.37589772049675102</v>
      </c>
      <c r="N21" s="105">
        <v>4.0827786295680202</v>
      </c>
      <c r="O21" s="105">
        <v>0.63727407413536197</v>
      </c>
      <c r="P21" s="105">
        <v>2.2494990894475002</v>
      </c>
      <c r="Q21" s="105">
        <v>11.882191102983001</v>
      </c>
      <c r="R21" s="105">
        <v>0.52497848174366302</v>
      </c>
    </row>
    <row r="22" spans="1:18" x14ac:dyDescent="0.25">
      <c r="A22" s="58" t="s">
        <v>477</v>
      </c>
      <c r="B22" s="107">
        <v>30</v>
      </c>
      <c r="C22" s="107">
        <v>0.66</v>
      </c>
      <c r="D22" s="107">
        <v>1.5670298585</v>
      </c>
      <c r="E22" s="107">
        <v>1.0209999999999999</v>
      </c>
      <c r="F22" s="106">
        <v>292.1741581</v>
      </c>
      <c r="G22" s="106">
        <v>29.374416050000001</v>
      </c>
      <c r="H22" s="106">
        <v>653.71636769999998</v>
      </c>
      <c r="I22" s="106">
        <v>107.26827489999999</v>
      </c>
      <c r="J22" s="106">
        <v>9.8353661424999999</v>
      </c>
      <c r="K22" s="105">
        <v>3.7387361010000002</v>
      </c>
      <c r="L22" s="105">
        <v>7.2257490669999997</v>
      </c>
      <c r="M22" s="107">
        <v>0.2050304805</v>
      </c>
      <c r="N22" s="105">
        <v>0.144588575</v>
      </c>
      <c r="O22" s="105">
        <v>0.112662289</v>
      </c>
      <c r="P22" s="105">
        <v>2.2285355885000002</v>
      </c>
      <c r="Q22" s="105">
        <v>2.28592708</v>
      </c>
      <c r="R22" s="105">
        <v>0.63549219450000005</v>
      </c>
    </row>
    <row r="23" spans="1:18" x14ac:dyDescent="0.25">
      <c r="A23" s="58" t="s">
        <v>478</v>
      </c>
      <c r="B23" s="107">
        <v>29.810344827586199</v>
      </c>
      <c r="C23" s="107">
        <v>0.65361403508771898</v>
      </c>
      <c r="D23" s="107">
        <v>1.4792696758035699</v>
      </c>
      <c r="E23" s="107">
        <v>1.0200862068965499</v>
      </c>
      <c r="F23" s="106">
        <v>325.23873623620699</v>
      </c>
      <c r="G23" s="106">
        <v>34.934958500862102</v>
      </c>
      <c r="H23" s="106">
        <v>647.90175660172395</v>
      </c>
      <c r="I23" s="106">
        <v>124.930992483276</v>
      </c>
      <c r="J23" s="106">
        <v>10.7680149763448</v>
      </c>
      <c r="K23" s="105">
        <v>4.7937943939655199</v>
      </c>
      <c r="L23" s="105">
        <v>9.0361958338793098</v>
      </c>
      <c r="M23" s="107">
        <v>0.19521492634482801</v>
      </c>
      <c r="N23" s="105">
        <v>0.420438326448276</v>
      </c>
      <c r="O23" s="105">
        <v>0.141448317051724</v>
      </c>
      <c r="P23" s="105">
        <v>2.54721891715517</v>
      </c>
      <c r="Q23" s="105">
        <v>3.9108667997413802</v>
      </c>
      <c r="R23" s="105">
        <v>0.70599518251724103</v>
      </c>
    </row>
    <row r="24" spans="1:18" x14ac:dyDescent="0.25">
      <c r="A24" s="58" t="s">
        <v>479</v>
      </c>
      <c r="B24" s="107">
        <v>2.9651999999999998</v>
      </c>
      <c r="C24" s="107">
        <v>0.17494680000000001</v>
      </c>
      <c r="D24" s="107">
        <v>0.74448082637879998</v>
      </c>
      <c r="E24" s="107">
        <v>6.6716999999999202E-3</v>
      </c>
      <c r="F24" s="106">
        <v>219.86588172843</v>
      </c>
      <c r="G24" s="106">
        <v>19.021819557552</v>
      </c>
      <c r="H24" s="106">
        <v>453.52890547734</v>
      </c>
      <c r="I24" s="106">
        <v>104.692182802914</v>
      </c>
      <c r="J24" s="106">
        <v>5.6439987012632997</v>
      </c>
      <c r="K24" s="105">
        <v>2.7857330090898</v>
      </c>
      <c r="L24" s="105">
        <v>6.7452927561684</v>
      </c>
      <c r="M24" s="107">
        <v>0.15402135765450001</v>
      </c>
      <c r="N24" s="105">
        <v>0.14029110506039999</v>
      </c>
      <c r="O24" s="105">
        <v>0.1048979841546</v>
      </c>
      <c r="P24" s="105">
        <v>1.4393024246223001</v>
      </c>
      <c r="Q24" s="105">
        <v>2.4732624940547998</v>
      </c>
      <c r="R24" s="105">
        <v>0.36865731072870001</v>
      </c>
    </row>
    <row r="25" spans="1:18" x14ac:dyDescent="0.25">
      <c r="A25" s="58" t="s">
        <v>480</v>
      </c>
      <c r="B25" s="107">
        <v>25</v>
      </c>
      <c r="C25" s="107">
        <v>0.13400000000000001</v>
      </c>
      <c r="D25" s="107">
        <v>0.333295648</v>
      </c>
      <c r="E25" s="107">
        <v>1.0049999999999999</v>
      </c>
      <c r="F25" s="106">
        <v>39</v>
      </c>
      <c r="G25" s="106">
        <v>3.5389248520000001</v>
      </c>
      <c r="H25" s="106">
        <v>54.861025259999998</v>
      </c>
      <c r="I25" s="106">
        <v>9.8449171789999994</v>
      </c>
      <c r="J25" s="106">
        <v>1.878480084</v>
      </c>
      <c r="K25" s="105">
        <v>0.38132787200000001</v>
      </c>
      <c r="L25" s="105">
        <v>0.30591810899999999</v>
      </c>
      <c r="M25" s="107">
        <v>1.7356744E-2</v>
      </c>
      <c r="N25" s="105">
        <v>0.01</v>
      </c>
      <c r="O25" s="105">
        <v>8.6171970000000001E-3</v>
      </c>
      <c r="P25" s="105">
        <v>0.35727041199999998</v>
      </c>
      <c r="Q25" s="105">
        <v>0.11088311100000001</v>
      </c>
      <c r="R25" s="105">
        <v>9.5910248000000003E-2</v>
      </c>
    </row>
    <row r="26" spans="1:18" x14ac:dyDescent="0.25">
      <c r="A26" s="58" t="s">
        <v>481</v>
      </c>
      <c r="B26" s="107">
        <v>34</v>
      </c>
      <c r="C26" s="107">
        <v>1.05</v>
      </c>
      <c r="D26" s="107">
        <v>4.6818126019999999</v>
      </c>
      <c r="E26" s="107">
        <v>1.034</v>
      </c>
      <c r="F26" s="106">
        <v>1573.3286049999999</v>
      </c>
      <c r="G26" s="106">
        <v>184.1493931</v>
      </c>
      <c r="H26" s="106">
        <v>2551.660378</v>
      </c>
      <c r="I26" s="106">
        <v>752.75898819999998</v>
      </c>
      <c r="J26" s="106">
        <v>46.213948029999997</v>
      </c>
      <c r="K26" s="105">
        <v>105.9794959</v>
      </c>
      <c r="L26" s="105">
        <v>126.3679654</v>
      </c>
      <c r="M26" s="107">
        <v>2.9731653200000001</v>
      </c>
      <c r="N26" s="105">
        <v>24.908429869999999</v>
      </c>
      <c r="O26" s="105">
        <v>5.3454524430000001</v>
      </c>
      <c r="P26" s="105">
        <v>10.87775403</v>
      </c>
      <c r="Q26" s="105">
        <v>64.925188070000004</v>
      </c>
      <c r="R26" s="105">
        <v>2.5213630579999999</v>
      </c>
    </row>
    <row r="27" spans="1:18" x14ac:dyDescent="0.25">
      <c r="A27" s="58" t="s">
        <v>482</v>
      </c>
      <c r="B27" s="107">
        <v>9</v>
      </c>
      <c r="C27" s="107">
        <v>0.91600000000000004</v>
      </c>
      <c r="D27" s="107">
        <v>4.3485169539999999</v>
      </c>
      <c r="E27" s="107">
        <v>2.9000000000000099E-2</v>
      </c>
      <c r="F27" s="106">
        <v>1534.3286049999999</v>
      </c>
      <c r="G27" s="106">
        <v>180.61046824799999</v>
      </c>
      <c r="H27" s="106">
        <v>2496.7993527399999</v>
      </c>
      <c r="I27" s="106">
        <v>742.91407102100004</v>
      </c>
      <c r="J27" s="106">
        <v>44.335467946000001</v>
      </c>
      <c r="K27" s="105">
        <v>105.598168028</v>
      </c>
      <c r="L27" s="105">
        <v>126.062047291</v>
      </c>
      <c r="M27" s="107">
        <v>2.9558085759999999</v>
      </c>
      <c r="N27" s="105">
        <v>24.898429870000001</v>
      </c>
      <c r="O27" s="105">
        <v>5.3368352459999997</v>
      </c>
      <c r="P27" s="105">
        <v>10.520483618</v>
      </c>
      <c r="Q27" s="105">
        <v>64.814304958999998</v>
      </c>
      <c r="R27" s="105">
        <v>2.4254528099999999</v>
      </c>
    </row>
    <row r="28" spans="1:18" x14ac:dyDescent="0.25">
      <c r="A28" s="58" t="s">
        <v>483</v>
      </c>
      <c r="B28" s="107">
        <v>-7.8647208041836406E-2</v>
      </c>
      <c r="C28" s="107">
        <v>-0.62409400113286495</v>
      </c>
      <c r="D28" s="107">
        <v>0.91929889285747601</v>
      </c>
      <c r="E28" s="107">
        <v>-0.47264366828351401</v>
      </c>
      <c r="F28" s="106">
        <v>1.95126955894416</v>
      </c>
      <c r="G28" s="106">
        <v>2.3000622198675802</v>
      </c>
      <c r="H28" s="106">
        <v>1.28311104375906</v>
      </c>
      <c r="I28" s="106">
        <v>1.91706267799295</v>
      </c>
      <c r="J28" s="106">
        <v>1.7910512273204799</v>
      </c>
      <c r="K28" s="105">
        <v>4.6083865971711298</v>
      </c>
      <c r="L28" s="105">
        <v>4.5972063213930303</v>
      </c>
      <c r="M28" s="107">
        <v>5.46174665233253</v>
      </c>
      <c r="N28" s="105">
        <v>3.86078867194714</v>
      </c>
      <c r="O28" s="105">
        <v>7.14530164378733</v>
      </c>
      <c r="P28" s="105">
        <v>1.5186022796119201</v>
      </c>
      <c r="Q28" s="105">
        <v>3.2010548935157401</v>
      </c>
      <c r="R28" s="105">
        <v>1.32264554251986</v>
      </c>
    </row>
    <row r="29" spans="1:18" x14ac:dyDescent="0.25">
      <c r="A29" s="58" t="s">
        <v>484</v>
      </c>
      <c r="B29" s="107">
        <v>-1.21796173670944</v>
      </c>
      <c r="C29" s="107">
        <v>-0.21840229447523499</v>
      </c>
      <c r="D29" s="107">
        <v>2.67242587296314</v>
      </c>
      <c r="E29" s="107">
        <v>-0.452387170837729</v>
      </c>
      <c r="F29" s="106">
        <v>5.7281100973020402</v>
      </c>
      <c r="G29" s="106">
        <v>8.6465392156263299</v>
      </c>
      <c r="H29" s="106">
        <v>2.0415939321988201</v>
      </c>
      <c r="I29" s="106">
        <v>4.8578921345207204</v>
      </c>
      <c r="J29" s="106">
        <v>4.7365955319495603</v>
      </c>
      <c r="K29" s="105">
        <v>25.551143897831199</v>
      </c>
      <c r="L29" s="105">
        <v>27.494773815912101</v>
      </c>
      <c r="M29" s="107">
        <v>35.429396998859602</v>
      </c>
      <c r="N29" s="105">
        <v>16.352509660659099</v>
      </c>
      <c r="O29" s="105">
        <v>54.036964597405102</v>
      </c>
      <c r="P29" s="105">
        <v>2.1215863800688002</v>
      </c>
      <c r="Q29" s="105">
        <v>11.162244629358799</v>
      </c>
      <c r="R29" s="105">
        <v>1.5025521039167899</v>
      </c>
    </row>
    <row r="30" spans="1:18" x14ac:dyDescent="0.25">
      <c r="A30" s="58" t="s">
        <v>485</v>
      </c>
      <c r="B30" s="107">
        <v>0.30188343313065102</v>
      </c>
      <c r="C30" s="107">
        <v>2.4651778939689499E-2</v>
      </c>
      <c r="D30" s="107">
        <v>9.00711567671406E-2</v>
      </c>
      <c r="E30" s="107">
        <v>8.1497114614498105E-4</v>
      </c>
      <c r="F30" s="106">
        <v>31.1220601361393</v>
      </c>
      <c r="G30" s="106">
        <v>3.2882228843747501</v>
      </c>
      <c r="H30" s="106">
        <v>59.368345757425303</v>
      </c>
      <c r="I30" s="106">
        <v>15.957946874779999</v>
      </c>
      <c r="J30" s="106">
        <v>0.90079242051213304</v>
      </c>
      <c r="K30" s="105">
        <v>1.7305799380298801</v>
      </c>
      <c r="L30" s="105">
        <v>1.97750906226301</v>
      </c>
      <c r="M30" s="107">
        <v>4.4299971199302998E-2</v>
      </c>
      <c r="N30" s="105">
        <v>0.481160075841845</v>
      </c>
      <c r="O30" s="105">
        <v>7.5103469882582097E-2</v>
      </c>
      <c r="P30" s="105">
        <v>0.265106010070215</v>
      </c>
      <c r="Q30" s="105">
        <v>1.40032965071229</v>
      </c>
      <c r="R30" s="105">
        <v>6.1869307402993699E-2</v>
      </c>
    </row>
    <row r="32" spans="1:18" x14ac:dyDescent="0.25">
      <c r="A32" s="35" t="s">
        <v>497</v>
      </c>
      <c r="B32" s="107" t="s">
        <v>446</v>
      </c>
      <c r="C32" s="107" t="s">
        <v>473</v>
      </c>
      <c r="D32" s="107" t="s">
        <v>441</v>
      </c>
      <c r="E32" s="107" t="s">
        <v>469</v>
      </c>
      <c r="F32" s="106" t="s">
        <v>35</v>
      </c>
      <c r="G32" s="106" t="s">
        <v>34</v>
      </c>
      <c r="H32" s="106" t="s">
        <v>33</v>
      </c>
      <c r="I32" s="106" t="s">
        <v>32</v>
      </c>
      <c r="J32" s="106" t="s">
        <v>31</v>
      </c>
      <c r="K32" s="105" t="s">
        <v>30</v>
      </c>
      <c r="L32" s="105" t="s">
        <v>29</v>
      </c>
      <c r="M32" s="107" t="s">
        <v>28</v>
      </c>
      <c r="N32" s="105" t="s">
        <v>27</v>
      </c>
      <c r="O32" s="105" t="s">
        <v>26</v>
      </c>
      <c r="P32" s="105" t="s">
        <v>25</v>
      </c>
      <c r="Q32" s="105" t="s">
        <v>24</v>
      </c>
      <c r="R32" s="105" t="s">
        <v>23</v>
      </c>
    </row>
    <row r="33" spans="1:18" s="83" customFormat="1" x14ac:dyDescent="0.25">
      <c r="A33" s="83" t="s">
        <v>474</v>
      </c>
      <c r="B33" s="106">
        <v>66</v>
      </c>
      <c r="C33" s="106">
        <v>66</v>
      </c>
      <c r="D33" s="106">
        <v>66</v>
      </c>
      <c r="E33" s="106">
        <v>66</v>
      </c>
      <c r="F33" s="106">
        <v>66</v>
      </c>
      <c r="G33" s="106">
        <v>66</v>
      </c>
      <c r="H33" s="106">
        <v>66</v>
      </c>
      <c r="I33" s="106">
        <v>66</v>
      </c>
      <c r="J33" s="106">
        <v>66</v>
      </c>
      <c r="K33" s="106">
        <v>66</v>
      </c>
      <c r="L33" s="106">
        <v>66</v>
      </c>
      <c r="M33" s="106">
        <v>66</v>
      </c>
      <c r="N33" s="105">
        <v>66</v>
      </c>
      <c r="O33" s="105">
        <v>66</v>
      </c>
      <c r="P33" s="105">
        <v>66</v>
      </c>
      <c r="Q33" s="105">
        <v>66</v>
      </c>
      <c r="R33" s="105">
        <v>66</v>
      </c>
    </row>
    <row r="34" spans="1:18" x14ac:dyDescent="0.25">
      <c r="A34" s="58" t="s">
        <v>475</v>
      </c>
      <c r="B34" s="107">
        <v>38.7575757575758</v>
      </c>
      <c r="C34" s="107">
        <v>0.53634848484848496</v>
      </c>
      <c r="D34" s="107">
        <v>1.2656698175303001</v>
      </c>
      <c r="E34" s="107">
        <v>1.01536363636364</v>
      </c>
      <c r="F34" s="106">
        <v>258.64968050499999</v>
      </c>
      <c r="G34" s="106">
        <v>27.632572884090902</v>
      </c>
      <c r="H34" s="106">
        <v>536.232781968636</v>
      </c>
      <c r="I34" s="106">
        <v>93.696734977318201</v>
      </c>
      <c r="J34" s="106">
        <v>9.4480451676969697</v>
      </c>
      <c r="K34" s="105">
        <v>4.6931396483333296</v>
      </c>
      <c r="L34" s="105">
        <v>4.2469283423333302</v>
      </c>
      <c r="M34" s="107">
        <v>0.173572129030303</v>
      </c>
      <c r="N34" s="105">
        <v>1.64906514289394</v>
      </c>
      <c r="O34" s="105">
        <v>0.139768543757576</v>
      </c>
      <c r="P34" s="105">
        <v>2.83834008410606</v>
      </c>
      <c r="Q34" s="105">
        <v>4.8318413558484803</v>
      </c>
      <c r="R34" s="105">
        <v>0.63049131468181796</v>
      </c>
    </row>
    <row r="35" spans="1:18" x14ac:dyDescent="0.25">
      <c r="A35" s="58" t="s">
        <v>476</v>
      </c>
      <c r="B35" s="107">
        <v>2.98230992590852</v>
      </c>
      <c r="C35" s="107">
        <v>0.223803381594322</v>
      </c>
      <c r="D35" s="107">
        <v>0.61124639558073901</v>
      </c>
      <c r="E35" s="107">
        <v>6.6786372714945199E-3</v>
      </c>
      <c r="F35" s="106">
        <v>187.611413099326</v>
      </c>
      <c r="G35" s="106">
        <v>21.841660649587102</v>
      </c>
      <c r="H35" s="106">
        <v>422.44443988774202</v>
      </c>
      <c r="I35" s="106">
        <v>111.963899084985</v>
      </c>
      <c r="J35" s="106">
        <v>6.2949629923923096</v>
      </c>
      <c r="K35" s="105">
        <v>6.6217642116572897</v>
      </c>
      <c r="L35" s="105">
        <v>4.5939741180341001</v>
      </c>
      <c r="M35" s="107">
        <v>0.14929528752490301</v>
      </c>
      <c r="N35" s="105">
        <v>6.4559306432989798</v>
      </c>
      <c r="O35" s="105">
        <v>0.18812157912202099</v>
      </c>
      <c r="P35" s="105">
        <v>2.1407510097436799</v>
      </c>
      <c r="Q35" s="105">
        <v>9.0291280205508393</v>
      </c>
      <c r="R35" s="105">
        <v>0.50586293169538799</v>
      </c>
    </row>
    <row r="36" spans="1:18" x14ac:dyDescent="0.25">
      <c r="A36" s="58" t="s">
        <v>477</v>
      </c>
      <c r="B36" s="107">
        <v>38.5</v>
      </c>
      <c r="C36" s="107">
        <v>0.52600000000000002</v>
      </c>
      <c r="D36" s="107">
        <v>1.194060514</v>
      </c>
      <c r="E36" s="107">
        <v>1.0145</v>
      </c>
      <c r="F36" s="106">
        <v>224.86120020000001</v>
      </c>
      <c r="G36" s="106">
        <v>21.038247255000002</v>
      </c>
      <c r="H36" s="106">
        <v>373.43393909999998</v>
      </c>
      <c r="I36" s="106">
        <v>55.912666784999999</v>
      </c>
      <c r="J36" s="106">
        <v>8.5614430049999992</v>
      </c>
      <c r="K36" s="105">
        <v>3.3626706854999999</v>
      </c>
      <c r="L36" s="105">
        <v>2.9378954985000001</v>
      </c>
      <c r="M36" s="107">
        <v>0.1449384775</v>
      </c>
      <c r="N36" s="105">
        <v>8.0254632500000006E-2</v>
      </c>
      <c r="O36" s="105">
        <v>7.1256676500000005E-2</v>
      </c>
      <c r="P36" s="105">
        <v>2.5018858265000001</v>
      </c>
      <c r="Q36" s="105">
        <v>1.5382557269999999</v>
      </c>
      <c r="R36" s="105">
        <v>0.48440424949999999</v>
      </c>
    </row>
    <row r="37" spans="1:18" x14ac:dyDescent="0.25">
      <c r="A37" s="58" t="s">
        <v>478</v>
      </c>
      <c r="B37" s="107">
        <v>38.592592592592602</v>
      </c>
      <c r="C37" s="107">
        <v>0.53509259259259301</v>
      </c>
      <c r="D37" s="107">
        <v>1.2236016951666699</v>
      </c>
      <c r="E37" s="107">
        <v>1.0151296296296299</v>
      </c>
      <c r="F37" s="106">
        <v>230.90165213203699</v>
      </c>
      <c r="G37" s="106">
        <v>24.8290495466481</v>
      </c>
      <c r="H37" s="106">
        <v>478.40006373333301</v>
      </c>
      <c r="I37" s="106">
        <v>72.186584735370403</v>
      </c>
      <c r="J37" s="106">
        <v>8.7880743740185192</v>
      </c>
      <c r="K37" s="105">
        <v>3.6234466993888899</v>
      </c>
      <c r="L37" s="105">
        <v>3.31814979133333</v>
      </c>
      <c r="M37" s="107">
        <v>0.155818100296296</v>
      </c>
      <c r="N37" s="105">
        <v>0.336347914333333</v>
      </c>
      <c r="O37" s="105">
        <v>9.7119724888888898E-2</v>
      </c>
      <c r="P37" s="105">
        <v>2.5628500989999998</v>
      </c>
      <c r="Q37" s="105">
        <v>2.6170127040185198</v>
      </c>
      <c r="R37" s="105">
        <v>0.55647105061111102</v>
      </c>
    </row>
    <row r="38" spans="1:18" x14ac:dyDescent="0.25">
      <c r="A38" s="58" t="s">
        <v>479</v>
      </c>
      <c r="B38" s="107">
        <v>3.7065000000000001</v>
      </c>
      <c r="C38" s="107">
        <v>0.23869860000000001</v>
      </c>
      <c r="D38" s="107">
        <v>0.6395996808537</v>
      </c>
      <c r="E38" s="107">
        <v>6.6716999999999202E-3</v>
      </c>
      <c r="F38" s="106">
        <v>120.93239070212999</v>
      </c>
      <c r="G38" s="106">
        <v>19.729650521567699</v>
      </c>
      <c r="H38" s="106">
        <v>236.27062233390001</v>
      </c>
      <c r="I38" s="106">
        <v>60.008993750202002</v>
      </c>
      <c r="J38" s="106">
        <v>5.4409093889555997</v>
      </c>
      <c r="K38" s="105">
        <v>2.778735332793</v>
      </c>
      <c r="L38" s="105">
        <v>2.2534612700691001</v>
      </c>
      <c r="M38" s="107">
        <v>0.14150588745510001</v>
      </c>
      <c r="N38" s="105">
        <v>8.5659817704300006E-2</v>
      </c>
      <c r="O38" s="105">
        <v>5.6539778290800001E-2</v>
      </c>
      <c r="P38" s="105">
        <v>1.8284072393474999</v>
      </c>
      <c r="Q38" s="105">
        <v>1.2857735555531999</v>
      </c>
      <c r="R38" s="105">
        <v>0.3957086331429</v>
      </c>
    </row>
    <row r="39" spans="1:18" x14ac:dyDescent="0.25">
      <c r="A39" s="58" t="s">
        <v>480</v>
      </c>
      <c r="B39" s="107">
        <v>35</v>
      </c>
      <c r="C39" s="107">
        <v>0.114</v>
      </c>
      <c r="D39" s="107">
        <v>0.267077644</v>
      </c>
      <c r="E39" s="107">
        <v>1.004</v>
      </c>
      <c r="F39" s="106">
        <v>26.333668280000001</v>
      </c>
      <c r="G39" s="106">
        <v>1.769791151</v>
      </c>
      <c r="H39" s="106">
        <v>60.266902930000001</v>
      </c>
      <c r="I39" s="106">
        <v>3.0570440919999999</v>
      </c>
      <c r="J39" s="106">
        <v>1.275996076</v>
      </c>
      <c r="K39" s="105">
        <v>2.8828545000000001E-2</v>
      </c>
      <c r="L39" s="105">
        <v>0.131661741</v>
      </c>
      <c r="M39" s="107">
        <v>9.978799E-3</v>
      </c>
      <c r="N39" s="105">
        <v>0.01</v>
      </c>
      <c r="O39" s="105">
        <v>8.4339649999999999E-3</v>
      </c>
      <c r="P39" s="105">
        <v>0.16445697400000001</v>
      </c>
      <c r="Q39" s="105">
        <v>0.23243765399999999</v>
      </c>
      <c r="R39" s="105">
        <v>0.117793457</v>
      </c>
    </row>
    <row r="40" spans="1:18" x14ac:dyDescent="0.25">
      <c r="A40" s="58" t="s">
        <v>481</v>
      </c>
      <c r="B40" s="107">
        <v>44</v>
      </c>
      <c r="C40" s="107">
        <v>0.97199999999999998</v>
      </c>
      <c r="D40" s="107">
        <v>2.9789427960000001</v>
      </c>
      <c r="E40" s="107">
        <v>1.034</v>
      </c>
      <c r="F40" s="106">
        <v>906.65036620000001</v>
      </c>
      <c r="G40" s="106">
        <v>99.656238290000005</v>
      </c>
      <c r="H40" s="106">
        <v>2325.9799849999999</v>
      </c>
      <c r="I40" s="106">
        <v>649.06670559999998</v>
      </c>
      <c r="J40" s="106">
        <v>40.049892929999999</v>
      </c>
      <c r="K40" s="105">
        <v>49.719726110000003</v>
      </c>
      <c r="L40" s="105">
        <v>23.342021280000001</v>
      </c>
      <c r="M40" s="107">
        <v>0.80695078799999997</v>
      </c>
      <c r="N40" s="105">
        <v>49.91543291</v>
      </c>
      <c r="O40" s="105">
        <v>0.83890400700000001</v>
      </c>
      <c r="P40" s="105">
        <v>10.572827569999999</v>
      </c>
      <c r="Q40" s="105">
        <v>45.902783429999999</v>
      </c>
      <c r="R40" s="105">
        <v>2.6008580889999999</v>
      </c>
    </row>
    <row r="41" spans="1:18" x14ac:dyDescent="0.25">
      <c r="A41" s="58" t="s">
        <v>482</v>
      </c>
      <c r="B41" s="107">
        <v>9</v>
      </c>
      <c r="C41" s="107">
        <v>0.85799999999999998</v>
      </c>
      <c r="D41" s="107">
        <v>2.7118651520000001</v>
      </c>
      <c r="E41" s="107">
        <v>0.03</v>
      </c>
      <c r="F41" s="106">
        <v>880.31669792000002</v>
      </c>
      <c r="G41" s="106">
        <v>97.886447138999998</v>
      </c>
      <c r="H41" s="106">
        <v>2265.7130820699999</v>
      </c>
      <c r="I41" s="106">
        <v>646.00966150800002</v>
      </c>
      <c r="J41" s="106">
        <v>38.773896854</v>
      </c>
      <c r="K41" s="105">
        <v>49.690897565</v>
      </c>
      <c r="L41" s="105">
        <v>23.210359538999999</v>
      </c>
      <c r="M41" s="107">
        <v>0.79697198899999999</v>
      </c>
      <c r="N41" s="105">
        <v>49.905432910000002</v>
      </c>
      <c r="O41" s="105">
        <v>0.83047004199999996</v>
      </c>
      <c r="P41" s="105">
        <v>10.408370595999999</v>
      </c>
      <c r="Q41" s="105">
        <v>45.670345775999998</v>
      </c>
      <c r="R41" s="105">
        <v>2.483064632</v>
      </c>
    </row>
    <row r="42" spans="1:18" x14ac:dyDescent="0.25">
      <c r="A42" s="58" t="s">
        <v>483</v>
      </c>
      <c r="B42" s="107">
        <v>0.245274159084027</v>
      </c>
      <c r="C42" s="107">
        <v>5.1967205842757297E-2</v>
      </c>
      <c r="D42" s="107">
        <v>0.70195255515673605</v>
      </c>
      <c r="E42" s="107">
        <v>0.36539097685135702</v>
      </c>
      <c r="F42" s="106">
        <v>1.72661659435137</v>
      </c>
      <c r="G42" s="106">
        <v>1.14088710869654</v>
      </c>
      <c r="H42" s="106">
        <v>1.7316402193482401</v>
      </c>
      <c r="I42" s="106">
        <v>2.6331304354727498</v>
      </c>
      <c r="J42" s="106">
        <v>1.89433347994561</v>
      </c>
      <c r="K42" s="105">
        <v>4.9947284064876003</v>
      </c>
      <c r="L42" s="105">
        <v>2.6272858517295701</v>
      </c>
      <c r="M42" s="107">
        <v>1.4337846440442901</v>
      </c>
      <c r="N42" s="105">
        <v>6.41644858414399</v>
      </c>
      <c r="O42" s="105">
        <v>2.1967341959319699</v>
      </c>
      <c r="P42" s="105">
        <v>1.2192802592114</v>
      </c>
      <c r="Q42" s="105">
        <v>3.0764173725638799</v>
      </c>
      <c r="R42" s="105">
        <v>1.9033814420333299</v>
      </c>
    </row>
    <row r="43" spans="1:18" x14ac:dyDescent="0.25">
      <c r="A43" s="58" t="s">
        <v>484</v>
      </c>
      <c r="B43" s="107">
        <v>-1.28954810650697</v>
      </c>
      <c r="C43" s="107">
        <v>-0.98717143177020905</v>
      </c>
      <c r="D43" s="107">
        <v>0.27588245689796098</v>
      </c>
      <c r="E43" s="107">
        <v>-0.37583504046599198</v>
      </c>
      <c r="F43" s="106">
        <v>3.3829913796351301</v>
      </c>
      <c r="G43" s="106">
        <v>0.81645400540306201</v>
      </c>
      <c r="H43" s="106">
        <v>3.7736195744599201</v>
      </c>
      <c r="I43" s="106">
        <v>8.6384592141365992</v>
      </c>
      <c r="J43" s="106">
        <v>6.4258666116143699</v>
      </c>
      <c r="K43" s="105">
        <v>30.087003124037398</v>
      </c>
      <c r="L43" s="105">
        <v>7.4496465462214001</v>
      </c>
      <c r="M43" s="107">
        <v>3.1630890505720002</v>
      </c>
      <c r="N43" s="105">
        <v>44.454616282389303</v>
      </c>
      <c r="O43" s="105">
        <v>3.9991407734789801</v>
      </c>
      <c r="P43" s="105">
        <v>1.53198146486655</v>
      </c>
      <c r="Q43" s="105">
        <v>9.3433679402280099</v>
      </c>
      <c r="R43" s="105">
        <v>4.5979144522512998</v>
      </c>
    </row>
    <row r="44" spans="1:18" x14ac:dyDescent="0.25">
      <c r="A44" s="58" t="s">
        <v>485</v>
      </c>
      <c r="B44" s="107">
        <v>0.36709697534254299</v>
      </c>
      <c r="C44" s="107">
        <v>2.7548291926661601E-2</v>
      </c>
      <c r="D44" s="107">
        <v>7.5239230187776104E-2</v>
      </c>
      <c r="E44" s="107">
        <v>8.2208341945840305E-4</v>
      </c>
      <c r="F44" s="106">
        <v>23.093368563135499</v>
      </c>
      <c r="G44" s="106">
        <v>2.6885225748222998</v>
      </c>
      <c r="H44" s="106">
        <v>51.999315961711297</v>
      </c>
      <c r="I44" s="106">
        <v>13.7818032742304</v>
      </c>
      <c r="J44" s="106">
        <v>0.77485638039329097</v>
      </c>
      <c r="K44" s="105">
        <v>0.81508282972648105</v>
      </c>
      <c r="L44" s="105">
        <v>0.56547912370928299</v>
      </c>
      <c r="M44" s="107">
        <v>1.8376979537628499E-2</v>
      </c>
      <c r="N44" s="105">
        <v>0.79467012854283403</v>
      </c>
      <c r="O44" s="105">
        <v>2.3156165659516101E-2</v>
      </c>
      <c r="P44" s="105">
        <v>0.26350823360486197</v>
      </c>
      <c r="Q44" s="105">
        <v>1.11140883029287</v>
      </c>
      <c r="R44" s="105">
        <v>6.2267422493561597E-2</v>
      </c>
    </row>
    <row r="46" spans="1:18" x14ac:dyDescent="0.25">
      <c r="A46" s="35" t="s">
        <v>498</v>
      </c>
      <c r="B46" s="107" t="s">
        <v>446</v>
      </c>
      <c r="C46" s="107" t="s">
        <v>473</v>
      </c>
      <c r="D46" s="107" t="s">
        <v>441</v>
      </c>
      <c r="E46" s="107" t="s">
        <v>469</v>
      </c>
      <c r="F46" s="106" t="s">
        <v>35</v>
      </c>
      <c r="G46" s="106" t="s">
        <v>34</v>
      </c>
      <c r="H46" s="106" t="s">
        <v>33</v>
      </c>
      <c r="I46" s="106" t="s">
        <v>32</v>
      </c>
      <c r="J46" s="106" t="s">
        <v>31</v>
      </c>
      <c r="K46" s="105" t="s">
        <v>30</v>
      </c>
      <c r="L46" s="105" t="s">
        <v>29</v>
      </c>
      <c r="M46" s="107" t="s">
        <v>28</v>
      </c>
      <c r="N46" s="105" t="s">
        <v>27</v>
      </c>
      <c r="O46" s="105" t="s">
        <v>26</v>
      </c>
      <c r="P46" s="105" t="s">
        <v>25</v>
      </c>
      <c r="Q46" s="105" t="s">
        <v>24</v>
      </c>
      <c r="R46" s="105" t="s">
        <v>23</v>
      </c>
    </row>
    <row r="47" spans="1:18" s="83" customFormat="1" x14ac:dyDescent="0.25">
      <c r="A47" s="83" t="s">
        <v>474</v>
      </c>
      <c r="B47" s="106">
        <v>44</v>
      </c>
      <c r="C47" s="106">
        <v>44</v>
      </c>
      <c r="D47" s="106">
        <v>41</v>
      </c>
      <c r="E47" s="106">
        <v>44</v>
      </c>
      <c r="F47" s="106">
        <v>44</v>
      </c>
      <c r="G47" s="106">
        <v>44</v>
      </c>
      <c r="H47" s="106">
        <v>44</v>
      </c>
      <c r="I47" s="106">
        <v>44</v>
      </c>
      <c r="J47" s="106">
        <v>44</v>
      </c>
      <c r="K47" s="106">
        <v>44</v>
      </c>
      <c r="L47" s="106">
        <v>44</v>
      </c>
      <c r="M47" s="106">
        <v>44</v>
      </c>
      <c r="N47" s="105">
        <v>44</v>
      </c>
      <c r="O47" s="105">
        <v>44</v>
      </c>
      <c r="P47" s="105">
        <v>44</v>
      </c>
      <c r="Q47" s="105">
        <v>44</v>
      </c>
      <c r="R47" s="105">
        <v>44</v>
      </c>
    </row>
    <row r="48" spans="1:18" x14ac:dyDescent="0.25">
      <c r="A48" s="58" t="s">
        <v>475</v>
      </c>
      <c r="B48" s="107">
        <v>49.25</v>
      </c>
      <c r="C48" s="107">
        <v>0.51970454545454503</v>
      </c>
      <c r="D48" s="107">
        <v>1.1286971186585399</v>
      </c>
      <c r="E48" s="107">
        <v>1.0148636363636401</v>
      </c>
      <c r="F48" s="106">
        <v>332.76979437593201</v>
      </c>
      <c r="G48" s="106">
        <v>31.7267377037955</v>
      </c>
      <c r="H48" s="106">
        <v>594.329560922273</v>
      </c>
      <c r="I48" s="106">
        <v>73.953347000545406</v>
      </c>
      <c r="J48" s="106">
        <v>9.5225731602727297</v>
      </c>
      <c r="K48" s="105">
        <v>4.3408428776136398</v>
      </c>
      <c r="L48" s="105">
        <v>6.8235412626136398</v>
      </c>
      <c r="M48" s="107">
        <v>0.209074396227273</v>
      </c>
      <c r="N48" s="105">
        <v>0.89456417899999996</v>
      </c>
      <c r="O48" s="105">
        <v>0.134117983227273</v>
      </c>
      <c r="P48" s="105">
        <v>2.6546978852500001</v>
      </c>
      <c r="Q48" s="105">
        <v>5.0707522743409097</v>
      </c>
      <c r="R48" s="105">
        <v>0.70337009481818202</v>
      </c>
    </row>
    <row r="49" spans="1:18" x14ac:dyDescent="0.25">
      <c r="A49" s="58" t="s">
        <v>476</v>
      </c>
      <c r="B49" s="107">
        <v>2.7375511039086802</v>
      </c>
      <c r="C49" s="107">
        <v>0.23793330896228501</v>
      </c>
      <c r="D49" s="107">
        <v>0.58315346476803198</v>
      </c>
      <c r="E49" s="107">
        <v>6.4648995355092902E-3</v>
      </c>
      <c r="F49" s="106">
        <v>468.275594296414</v>
      </c>
      <c r="G49" s="106">
        <v>35.635474778025802</v>
      </c>
      <c r="H49" s="106">
        <v>461.83143202423997</v>
      </c>
      <c r="I49" s="106">
        <v>64.780851918247905</v>
      </c>
      <c r="J49" s="106">
        <v>7.43484322440887</v>
      </c>
      <c r="K49" s="105">
        <v>5.3941037322767498</v>
      </c>
      <c r="L49" s="105">
        <v>11.6907232329865</v>
      </c>
      <c r="M49" s="107">
        <v>0.15061079168722599</v>
      </c>
      <c r="N49" s="105">
        <v>3.0860506617909702</v>
      </c>
      <c r="O49" s="105">
        <v>0.14972244982482899</v>
      </c>
      <c r="P49" s="105">
        <v>2.2578458746357102</v>
      </c>
      <c r="Q49" s="105">
        <v>13.215147124737101</v>
      </c>
      <c r="R49" s="105">
        <v>0.81077663603854699</v>
      </c>
    </row>
    <row r="50" spans="1:18" x14ac:dyDescent="0.25">
      <c r="A50" s="58" t="s">
        <v>477</v>
      </c>
      <c r="B50" s="107">
        <v>49.5</v>
      </c>
      <c r="C50" s="107">
        <v>0.54</v>
      </c>
      <c r="D50" s="107">
        <v>1.0999519339999999</v>
      </c>
      <c r="E50" s="107">
        <v>1.0149999999999999</v>
      </c>
      <c r="F50" s="106">
        <v>225.5</v>
      </c>
      <c r="G50" s="106">
        <v>23.320065405000001</v>
      </c>
      <c r="H50" s="106">
        <v>407.51277540000001</v>
      </c>
      <c r="I50" s="106">
        <v>55.588691930000003</v>
      </c>
      <c r="J50" s="106">
        <v>8.0132654789999993</v>
      </c>
      <c r="K50" s="105">
        <v>2.420605836</v>
      </c>
      <c r="L50" s="105">
        <v>3.0508192510000001</v>
      </c>
      <c r="M50" s="107">
        <v>0.18817524499999999</v>
      </c>
      <c r="N50" s="105">
        <v>7.3462179000000002E-2</v>
      </c>
      <c r="O50" s="105">
        <v>5.78544005E-2</v>
      </c>
      <c r="P50" s="105">
        <v>1.7990607750000001</v>
      </c>
      <c r="Q50" s="105">
        <v>1.4294562735</v>
      </c>
      <c r="R50" s="105">
        <v>0.4363650255</v>
      </c>
    </row>
    <row r="51" spans="1:18" x14ac:dyDescent="0.25">
      <c r="A51" s="58" t="s">
        <v>478</v>
      </c>
      <c r="B51" s="107">
        <v>49.1944444444444</v>
      </c>
      <c r="C51" s="107">
        <v>0.52083333333333304</v>
      </c>
      <c r="D51" s="107">
        <v>1.07908520609091</v>
      </c>
      <c r="E51" s="107">
        <v>1.0151388888888899</v>
      </c>
      <c r="F51" s="106">
        <v>262.77237370805602</v>
      </c>
      <c r="G51" s="106">
        <v>24.671654711999999</v>
      </c>
      <c r="H51" s="106">
        <v>528.08054966666703</v>
      </c>
      <c r="I51" s="106">
        <v>65.375183359444407</v>
      </c>
      <c r="J51" s="106">
        <v>8.2971655561944395</v>
      </c>
      <c r="K51" s="105">
        <v>3.33784257961111</v>
      </c>
      <c r="L51" s="105">
        <v>4.2003239068333302</v>
      </c>
      <c r="M51" s="107">
        <v>0.19907170661111101</v>
      </c>
      <c r="N51" s="105">
        <v>0.10340958930555599</v>
      </c>
      <c r="O51" s="105">
        <v>0.10793489724999999</v>
      </c>
      <c r="P51" s="105">
        <v>2.3259959344722199</v>
      </c>
      <c r="Q51" s="105">
        <v>2.11920360158333</v>
      </c>
      <c r="R51" s="105">
        <v>0.54719296547222196</v>
      </c>
    </row>
    <row r="52" spans="1:18" x14ac:dyDescent="0.25">
      <c r="A52" s="58" t="s">
        <v>479</v>
      </c>
      <c r="B52" s="107">
        <v>2.9651999999999998</v>
      </c>
      <c r="C52" s="107">
        <v>0.24166380000000001</v>
      </c>
      <c r="D52" s="107">
        <v>0.62259869998200001</v>
      </c>
      <c r="E52" s="107">
        <v>8.8956000000000104E-3</v>
      </c>
      <c r="F52" s="106">
        <v>166.78731712691999</v>
      </c>
      <c r="G52" s="106">
        <v>13.181794687446001</v>
      </c>
      <c r="H52" s="106">
        <v>347.07512054228999</v>
      </c>
      <c r="I52" s="106">
        <v>54.788892154248003</v>
      </c>
      <c r="J52" s="106">
        <v>4.0759462207211996</v>
      </c>
      <c r="K52" s="105">
        <v>2.5049923839003001</v>
      </c>
      <c r="L52" s="105">
        <v>2.2970277208872001</v>
      </c>
      <c r="M52" s="107">
        <v>0.18245580650429999</v>
      </c>
      <c r="N52" s="105">
        <v>7.1223671080799994E-2</v>
      </c>
      <c r="O52" s="105">
        <v>5.5173309607499998E-2</v>
      </c>
      <c r="P52" s="105">
        <v>1.5403990742678999</v>
      </c>
      <c r="Q52" s="105">
        <v>1.2345606634346999</v>
      </c>
      <c r="R52" s="105">
        <v>0.46985637245189998</v>
      </c>
    </row>
    <row r="53" spans="1:18" x14ac:dyDescent="0.25">
      <c r="A53" s="58" t="s">
        <v>480</v>
      </c>
      <c r="B53" s="107">
        <v>45</v>
      </c>
      <c r="C53" s="107">
        <v>6.0999999999999999E-2</v>
      </c>
      <c r="D53" s="107">
        <v>0.25421443100000002</v>
      </c>
      <c r="E53" s="107">
        <v>1.002</v>
      </c>
      <c r="F53" s="106">
        <v>8.9928009410000005</v>
      </c>
      <c r="G53" s="106">
        <v>0.62886566399999999</v>
      </c>
      <c r="H53" s="106">
        <v>42.936567879999998</v>
      </c>
      <c r="I53" s="106">
        <v>2.594871103</v>
      </c>
      <c r="J53" s="106">
        <v>0.70094827299999996</v>
      </c>
      <c r="K53" s="105">
        <v>5.8357102000000001E-2</v>
      </c>
      <c r="L53" s="105">
        <v>0.10142180100000001</v>
      </c>
      <c r="M53" s="107">
        <v>9.1576820000000003E-3</v>
      </c>
      <c r="N53" s="105">
        <v>0.01</v>
      </c>
      <c r="O53" s="105">
        <v>3.8907519999999999E-3</v>
      </c>
      <c r="P53" s="105">
        <v>0.151996093</v>
      </c>
      <c r="Q53" s="105">
        <v>0.182809997</v>
      </c>
      <c r="R53" s="105">
        <v>9.1515399999999997E-3</v>
      </c>
    </row>
    <row r="54" spans="1:18" x14ac:dyDescent="0.25">
      <c r="A54" s="58" t="s">
        <v>481</v>
      </c>
      <c r="B54" s="107">
        <v>54</v>
      </c>
      <c r="C54" s="107">
        <v>1.0569999999999999</v>
      </c>
      <c r="D54" s="107">
        <v>2.7001275119999999</v>
      </c>
      <c r="E54" s="107">
        <v>1.0249999999999999</v>
      </c>
      <c r="F54" s="106">
        <v>3145.924943</v>
      </c>
      <c r="G54" s="106">
        <v>201.00714980000001</v>
      </c>
      <c r="H54" s="106">
        <v>2022.3624339999999</v>
      </c>
      <c r="I54" s="106">
        <v>274.18125909999998</v>
      </c>
      <c r="J54" s="106">
        <v>36.854286760000001</v>
      </c>
      <c r="K54" s="105">
        <v>29.855215300000001</v>
      </c>
      <c r="L54" s="105">
        <v>60.503802899999997</v>
      </c>
      <c r="M54" s="107">
        <v>0.50979606099999997</v>
      </c>
      <c r="N54" s="105">
        <v>14.73410208</v>
      </c>
      <c r="O54" s="105">
        <v>0.57738260200000002</v>
      </c>
      <c r="P54" s="105">
        <v>9.6374616300000007</v>
      </c>
      <c r="Q54" s="105">
        <v>83.803830680000004</v>
      </c>
      <c r="R54" s="105">
        <v>4.1040142700000004</v>
      </c>
    </row>
    <row r="55" spans="1:18" x14ac:dyDescent="0.25">
      <c r="A55" s="58" t="s">
        <v>482</v>
      </c>
      <c r="B55" s="107">
        <v>9</v>
      </c>
      <c r="C55" s="107">
        <v>0.996</v>
      </c>
      <c r="D55" s="107">
        <v>2.445913081</v>
      </c>
      <c r="E55" s="107">
        <v>2.2999999999999899E-2</v>
      </c>
      <c r="F55" s="106">
        <v>3136.9321420589999</v>
      </c>
      <c r="G55" s="106">
        <v>200.37828413599999</v>
      </c>
      <c r="H55" s="106">
        <v>1979.4258661199999</v>
      </c>
      <c r="I55" s="106">
        <v>271.58638799699997</v>
      </c>
      <c r="J55" s="106">
        <v>36.153338486999999</v>
      </c>
      <c r="K55" s="105">
        <v>29.796858197999999</v>
      </c>
      <c r="L55" s="105">
        <v>60.402381099000003</v>
      </c>
      <c r="M55" s="107">
        <v>0.50063837899999997</v>
      </c>
      <c r="N55" s="105">
        <v>14.72410208</v>
      </c>
      <c r="O55" s="105">
        <v>0.57349185000000003</v>
      </c>
      <c r="P55" s="105">
        <v>9.4854655369999996</v>
      </c>
      <c r="Q55" s="105">
        <v>83.621020682999998</v>
      </c>
      <c r="R55" s="105">
        <v>4.09486273</v>
      </c>
    </row>
    <row r="56" spans="1:18" x14ac:dyDescent="0.25">
      <c r="A56" s="58" t="s">
        <v>483</v>
      </c>
      <c r="B56" s="107">
        <v>0.15578410849341801</v>
      </c>
      <c r="C56" s="107">
        <v>-2.4493235889484901E-2</v>
      </c>
      <c r="D56" s="107">
        <v>0.69773592899014003</v>
      </c>
      <c r="E56" s="107">
        <v>-0.38882626716782198</v>
      </c>
      <c r="F56" s="106">
        <v>4.9045206686873897</v>
      </c>
      <c r="G56" s="106">
        <v>2.8700819625716201</v>
      </c>
      <c r="H56" s="106">
        <v>1.3909578736050301</v>
      </c>
      <c r="I56" s="106">
        <v>1.1274074902045801</v>
      </c>
      <c r="J56" s="106">
        <v>1.9839356743579899</v>
      </c>
      <c r="K56" s="105">
        <v>2.92242592891921</v>
      </c>
      <c r="L56" s="105">
        <v>3.33943112991345</v>
      </c>
      <c r="M56" s="107">
        <v>0.423229009304181</v>
      </c>
      <c r="N56" s="105">
        <v>3.8373418611408501</v>
      </c>
      <c r="O56" s="105">
        <v>1.4675958416858501</v>
      </c>
      <c r="P56" s="105">
        <v>1.35599198371039</v>
      </c>
      <c r="Q56" s="105">
        <v>4.9006282801610599</v>
      </c>
      <c r="R56" s="105">
        <v>2.2398678930816098</v>
      </c>
    </row>
    <row r="57" spans="1:18" x14ac:dyDescent="0.25">
      <c r="A57" s="58" t="s">
        <v>484</v>
      </c>
      <c r="B57" s="107">
        <v>-0.94454807385959805</v>
      </c>
      <c r="C57" s="107">
        <v>-0.53434914301755398</v>
      </c>
      <c r="D57" s="107">
        <v>-0.22433991721604499</v>
      </c>
      <c r="E57" s="107">
        <v>-0.98922431139956202</v>
      </c>
      <c r="F57" s="106">
        <v>26.654627443882902</v>
      </c>
      <c r="G57" s="106">
        <v>9.6697695398143892</v>
      </c>
      <c r="H57" s="106">
        <v>1.57187245321988</v>
      </c>
      <c r="I57" s="106">
        <v>0.74121517793240799</v>
      </c>
      <c r="J57" s="106">
        <v>4.4192032932655598</v>
      </c>
      <c r="K57" s="105">
        <v>10.0789123284603</v>
      </c>
      <c r="L57" s="105">
        <v>11.3221572052413</v>
      </c>
      <c r="M57" s="107">
        <v>-0.97173864072384897</v>
      </c>
      <c r="N57" s="105">
        <v>13.6369578862076</v>
      </c>
      <c r="O57" s="105">
        <v>1.0497060797037401</v>
      </c>
      <c r="P57" s="105">
        <v>1.4260570617472901</v>
      </c>
      <c r="Q57" s="105">
        <v>25.781433767269601</v>
      </c>
      <c r="R57" s="105">
        <v>5.6138070238259496</v>
      </c>
    </row>
    <row r="58" spans="1:18" x14ac:dyDescent="0.25">
      <c r="A58" s="58" t="s">
        <v>485</v>
      </c>
      <c r="B58" s="107">
        <v>0.412701357094924</v>
      </c>
      <c r="C58" s="107">
        <v>3.5869795952527497E-2</v>
      </c>
      <c r="D58" s="107">
        <v>9.1073270351198304E-2</v>
      </c>
      <c r="E58" s="107">
        <v>9.7462027575578305E-4</v>
      </c>
      <c r="F58" s="106">
        <v>70.595202034631598</v>
      </c>
      <c r="G58" s="106">
        <v>5.3722499574947804</v>
      </c>
      <c r="H58" s="106">
        <v>69.623708018951405</v>
      </c>
      <c r="I58" s="106">
        <v>9.76608088238196</v>
      </c>
      <c r="J58" s="106">
        <v>1.1208447886582</v>
      </c>
      <c r="K58" s="105">
        <v>0.81319173455534799</v>
      </c>
      <c r="L58" s="105">
        <v>1.76244284053212</v>
      </c>
      <c r="M58" s="107">
        <v>2.2705431154768502E-2</v>
      </c>
      <c r="N58" s="105">
        <v>0.46523964223584602</v>
      </c>
      <c r="O58" s="105">
        <v>2.2571508580080502E-2</v>
      </c>
      <c r="P58" s="105">
        <v>0.34038307275538499</v>
      </c>
      <c r="Q58" s="105">
        <v>1.99225838918623</v>
      </c>
      <c r="R58" s="105">
        <v>0.122229176842109</v>
      </c>
    </row>
    <row r="60" spans="1:18" x14ac:dyDescent="0.25">
      <c r="A60" s="35" t="s">
        <v>499</v>
      </c>
      <c r="B60" s="107" t="s">
        <v>446</v>
      </c>
      <c r="C60" s="107" t="s">
        <v>473</v>
      </c>
      <c r="D60" s="107" t="s">
        <v>441</v>
      </c>
      <c r="E60" s="107" t="s">
        <v>469</v>
      </c>
      <c r="F60" s="106" t="s">
        <v>35</v>
      </c>
      <c r="G60" s="106" t="s">
        <v>34</v>
      </c>
      <c r="H60" s="106" t="s">
        <v>33</v>
      </c>
      <c r="I60" s="106" t="s">
        <v>32</v>
      </c>
      <c r="J60" s="106" t="s">
        <v>31</v>
      </c>
      <c r="K60" s="105" t="s">
        <v>30</v>
      </c>
      <c r="L60" s="105" t="s">
        <v>29</v>
      </c>
      <c r="M60" s="107" t="s">
        <v>28</v>
      </c>
      <c r="N60" s="105" t="s">
        <v>27</v>
      </c>
      <c r="O60" s="105" t="s">
        <v>26</v>
      </c>
      <c r="P60" s="105" t="s">
        <v>25</v>
      </c>
      <c r="Q60" s="105" t="s">
        <v>24</v>
      </c>
      <c r="R60" s="105" t="s">
        <v>23</v>
      </c>
    </row>
    <row r="61" spans="1:18" s="83" customFormat="1" x14ac:dyDescent="0.25">
      <c r="A61" s="83" t="s">
        <v>474</v>
      </c>
      <c r="B61" s="106">
        <v>47</v>
      </c>
      <c r="C61" s="106">
        <v>47</v>
      </c>
      <c r="D61" s="106">
        <v>42</v>
      </c>
      <c r="E61" s="106">
        <v>47</v>
      </c>
      <c r="F61" s="106">
        <v>46</v>
      </c>
      <c r="G61" s="106">
        <v>47</v>
      </c>
      <c r="H61" s="106">
        <v>47</v>
      </c>
      <c r="I61" s="106">
        <v>47</v>
      </c>
      <c r="J61" s="106">
        <v>47</v>
      </c>
      <c r="K61" s="106">
        <v>47</v>
      </c>
      <c r="L61" s="106">
        <v>47</v>
      </c>
      <c r="M61" s="106">
        <v>47</v>
      </c>
      <c r="N61" s="105">
        <v>47</v>
      </c>
      <c r="O61" s="105">
        <v>47</v>
      </c>
      <c r="P61" s="105">
        <v>47</v>
      </c>
      <c r="Q61" s="105">
        <v>47</v>
      </c>
      <c r="R61" s="105">
        <v>47</v>
      </c>
    </row>
    <row r="62" spans="1:18" x14ac:dyDescent="0.25">
      <c r="A62" s="58" t="s">
        <v>475</v>
      </c>
      <c r="B62" s="107">
        <v>58.914893617021299</v>
      </c>
      <c r="C62" s="107">
        <v>0.54442553191489396</v>
      </c>
      <c r="D62" s="107">
        <v>1.22041672621429</v>
      </c>
      <c r="E62" s="107">
        <v>1.01642553191489</v>
      </c>
      <c r="F62" s="106">
        <v>266.77012915934802</v>
      </c>
      <c r="G62" s="106">
        <v>37.894713493255303</v>
      </c>
      <c r="H62" s="106">
        <v>689.43458637893605</v>
      </c>
      <c r="I62" s="106">
        <v>76.799143598936197</v>
      </c>
      <c r="J62" s="106">
        <v>11.595695044148901</v>
      </c>
      <c r="K62" s="105">
        <v>6.1760655456383002</v>
      </c>
      <c r="L62" s="105">
        <v>5.3384905952765997</v>
      </c>
      <c r="M62" s="107">
        <v>0.18041798451063801</v>
      </c>
      <c r="N62" s="105">
        <v>3.0220226432978698</v>
      </c>
      <c r="O62" s="105">
        <v>0.10845088806383001</v>
      </c>
      <c r="P62" s="105">
        <v>3.42376444029787</v>
      </c>
      <c r="Q62" s="105">
        <v>15.824622289404299</v>
      </c>
      <c r="R62" s="105">
        <v>0.88654210719148896</v>
      </c>
    </row>
    <row r="63" spans="1:18" x14ac:dyDescent="0.25">
      <c r="A63" s="58" t="s">
        <v>476</v>
      </c>
      <c r="B63" s="107">
        <v>2.50937188775305</v>
      </c>
      <c r="C63" s="107">
        <v>0.20499127708704101</v>
      </c>
      <c r="D63" s="107">
        <v>0.70560738123254296</v>
      </c>
      <c r="E63" s="107">
        <v>7.1619303957469998E-3</v>
      </c>
      <c r="F63" s="106">
        <v>174.42424378147501</v>
      </c>
      <c r="G63" s="106">
        <v>34.745574426624003</v>
      </c>
      <c r="H63" s="106">
        <v>536.14044244074205</v>
      </c>
      <c r="I63" s="106">
        <v>76.563567548130095</v>
      </c>
      <c r="J63" s="106">
        <v>7.5933364202284102</v>
      </c>
      <c r="K63" s="105">
        <v>9.0963247830282494</v>
      </c>
      <c r="L63" s="105">
        <v>4.7054783731428298</v>
      </c>
      <c r="M63" s="107">
        <v>0.17043751118219699</v>
      </c>
      <c r="N63" s="105">
        <v>12.9648910151145</v>
      </c>
      <c r="O63" s="105">
        <v>0.104427373901665</v>
      </c>
      <c r="P63" s="105">
        <v>3.6872802492929999</v>
      </c>
      <c r="Q63" s="105">
        <v>43.026061931850599</v>
      </c>
      <c r="R63" s="105">
        <v>1.6337850819239299</v>
      </c>
    </row>
    <row r="64" spans="1:18" x14ac:dyDescent="0.25">
      <c r="A64" s="58" t="s">
        <v>477</v>
      </c>
      <c r="B64" s="107">
        <v>59</v>
      </c>
      <c r="C64" s="107">
        <v>0.56999999999999995</v>
      </c>
      <c r="D64" s="107">
        <v>1.0304089745</v>
      </c>
      <c r="E64" s="107">
        <v>1.016</v>
      </c>
      <c r="F64" s="106">
        <v>242.19711805</v>
      </c>
      <c r="G64" s="106">
        <v>29.430580859999999</v>
      </c>
      <c r="H64" s="106">
        <v>574.8089215</v>
      </c>
      <c r="I64" s="106">
        <v>45.643595390000002</v>
      </c>
      <c r="J64" s="106">
        <v>9.9186049100000009</v>
      </c>
      <c r="K64" s="105">
        <v>2.9547011140000001</v>
      </c>
      <c r="L64" s="105">
        <v>3.6541725860000001</v>
      </c>
      <c r="M64" s="107">
        <v>0.11763149000000001</v>
      </c>
      <c r="N64" s="105">
        <v>8.3005425999999993E-2</v>
      </c>
      <c r="O64" s="105">
        <v>9.1229725999999997E-2</v>
      </c>
      <c r="P64" s="105">
        <v>2.1054772910000001</v>
      </c>
      <c r="Q64" s="105">
        <v>2.311120447</v>
      </c>
      <c r="R64" s="105">
        <v>0.43792718600000002</v>
      </c>
    </row>
    <row r="65" spans="1:18" x14ac:dyDescent="0.25">
      <c r="A65" s="58" t="s">
        <v>478</v>
      </c>
      <c r="B65" s="107">
        <v>58.871794871794897</v>
      </c>
      <c r="C65" s="107">
        <v>0.54876923076923101</v>
      </c>
      <c r="D65" s="107">
        <v>1.1841873961470599</v>
      </c>
      <c r="E65" s="107">
        <v>1.0164102564102599</v>
      </c>
      <c r="F65" s="106">
        <v>246.01750825815799</v>
      </c>
      <c r="G65" s="106">
        <v>32.473127638641003</v>
      </c>
      <c r="H65" s="106">
        <v>624.94452074102605</v>
      </c>
      <c r="I65" s="106">
        <v>64.042736600512796</v>
      </c>
      <c r="J65" s="106">
        <v>10.8071550770513</v>
      </c>
      <c r="K65" s="105">
        <v>4.3648144866666696</v>
      </c>
      <c r="L65" s="105">
        <v>4.6378061882564099</v>
      </c>
      <c r="M65" s="107">
        <v>0.15100384307692299</v>
      </c>
      <c r="N65" s="105">
        <v>0.20169595179487201</v>
      </c>
      <c r="O65" s="105">
        <v>9.2232943179487201E-2</v>
      </c>
      <c r="P65" s="105">
        <v>2.7497674547948701</v>
      </c>
      <c r="Q65" s="105">
        <v>4.5803432533333304</v>
      </c>
      <c r="R65" s="105">
        <v>0.56697583869230805</v>
      </c>
    </row>
    <row r="66" spans="1:18" x14ac:dyDescent="0.25">
      <c r="A66" s="58" t="s">
        <v>479</v>
      </c>
      <c r="B66" s="107">
        <v>2.9651999999999998</v>
      </c>
      <c r="C66" s="107">
        <v>0.2935548</v>
      </c>
      <c r="D66" s="107">
        <v>0.72211549996320001</v>
      </c>
      <c r="E66" s="107">
        <v>8.8956000000000104E-3</v>
      </c>
      <c r="F66" s="106">
        <v>179.82685551411001</v>
      </c>
      <c r="G66" s="106">
        <v>21.610514503284001</v>
      </c>
      <c r="H66" s="106">
        <v>431.94707059602001</v>
      </c>
      <c r="I66" s="106">
        <v>42.871473365238003</v>
      </c>
      <c r="J66" s="106">
        <v>5.3917921897434002</v>
      </c>
      <c r="K66" s="105">
        <v>3.5806455982793999</v>
      </c>
      <c r="L66" s="105">
        <v>3.4871425337616002</v>
      </c>
      <c r="M66" s="107">
        <v>0.1180526121096</v>
      </c>
      <c r="N66" s="105">
        <v>0.1031686157628</v>
      </c>
      <c r="O66" s="105">
        <v>7.8264204895799994E-2</v>
      </c>
      <c r="P66" s="105">
        <v>1.4692416464964</v>
      </c>
      <c r="Q66" s="105">
        <v>2.6927711187762</v>
      </c>
      <c r="R66" s="105">
        <v>0.40277673664620001</v>
      </c>
    </row>
    <row r="67" spans="1:18" x14ac:dyDescent="0.25">
      <c r="A67" s="58" t="s">
        <v>480</v>
      </c>
      <c r="B67" s="107">
        <v>55</v>
      </c>
      <c r="C67" s="107">
        <v>0.185</v>
      </c>
      <c r="D67" s="107">
        <v>0.269002941</v>
      </c>
      <c r="E67" s="107">
        <v>1.004</v>
      </c>
      <c r="F67" s="106">
        <v>64</v>
      </c>
      <c r="G67" s="106">
        <v>3.3838553689999999</v>
      </c>
      <c r="H67" s="106">
        <v>63.316904770000001</v>
      </c>
      <c r="I67" s="106">
        <v>6.4223385999999998</v>
      </c>
      <c r="J67" s="106">
        <v>1.38500142</v>
      </c>
      <c r="K67" s="105">
        <v>0.11104731900000001</v>
      </c>
      <c r="L67" s="105">
        <v>0.25051619600000002</v>
      </c>
      <c r="M67" s="107">
        <v>2.4935018999999999E-2</v>
      </c>
      <c r="N67" s="105">
        <v>0.01</v>
      </c>
      <c r="O67" s="105">
        <v>1.5907945999999999E-2</v>
      </c>
      <c r="P67" s="105">
        <v>0.42496741300000002</v>
      </c>
      <c r="Q67" s="105">
        <v>0.1</v>
      </c>
      <c r="R67" s="105">
        <v>8.6649302999999997E-2</v>
      </c>
    </row>
    <row r="68" spans="1:18" x14ac:dyDescent="0.25">
      <c r="A68" s="58" t="s">
        <v>481</v>
      </c>
      <c r="B68" s="107">
        <v>64</v>
      </c>
      <c r="C68" s="107">
        <v>0.88100000000000001</v>
      </c>
      <c r="D68" s="107">
        <v>2.4750210250000002</v>
      </c>
      <c r="E68" s="107">
        <v>1.0289999999999999</v>
      </c>
      <c r="F68" s="106">
        <v>765.16593880000005</v>
      </c>
      <c r="G68" s="106">
        <v>177.1672652</v>
      </c>
      <c r="H68" s="106">
        <v>2515.5633309999998</v>
      </c>
      <c r="I68" s="106">
        <v>312.24800390000001</v>
      </c>
      <c r="J68" s="106">
        <v>30.439976160000001</v>
      </c>
      <c r="K68" s="105">
        <v>48.062418039999997</v>
      </c>
      <c r="L68" s="105">
        <v>18.963800389999999</v>
      </c>
      <c r="M68" s="107">
        <v>0.73109247700000002</v>
      </c>
      <c r="N68" s="105">
        <v>85.194075369999993</v>
      </c>
      <c r="O68" s="105">
        <v>0.61496352399999998</v>
      </c>
      <c r="P68" s="105">
        <v>17.719149040000001</v>
      </c>
      <c r="Q68" s="105">
        <v>203.38455780000001</v>
      </c>
      <c r="R68" s="105">
        <v>10.565420169999999</v>
      </c>
    </row>
    <row r="69" spans="1:18" x14ac:dyDescent="0.25">
      <c r="A69" s="58" t="s">
        <v>482</v>
      </c>
      <c r="B69" s="107">
        <v>9</v>
      </c>
      <c r="C69" s="107">
        <v>0.69599999999999995</v>
      </c>
      <c r="D69" s="107">
        <v>2.2060180840000001</v>
      </c>
      <c r="E69" s="107">
        <v>2.4999999999999901E-2</v>
      </c>
      <c r="F69" s="106">
        <v>701.16593880000005</v>
      </c>
      <c r="G69" s="106">
        <v>173.783409831</v>
      </c>
      <c r="H69" s="106">
        <v>2452.24642623</v>
      </c>
      <c r="I69" s="106">
        <v>305.82566530000003</v>
      </c>
      <c r="J69" s="106">
        <v>29.054974739999999</v>
      </c>
      <c r="K69" s="105">
        <v>47.951370721000004</v>
      </c>
      <c r="L69" s="105">
        <v>18.713284194</v>
      </c>
      <c r="M69" s="107">
        <v>0.70615745799999996</v>
      </c>
      <c r="N69" s="105">
        <v>85.184075370000002</v>
      </c>
      <c r="O69" s="105">
        <v>0.59905557799999998</v>
      </c>
      <c r="P69" s="105">
        <v>17.294181627</v>
      </c>
      <c r="Q69" s="105">
        <v>203.28455779999999</v>
      </c>
      <c r="R69" s="105">
        <v>10.478770867</v>
      </c>
    </row>
    <row r="70" spans="1:18" x14ac:dyDescent="0.25">
      <c r="A70" s="58" t="s">
        <v>483</v>
      </c>
      <c r="B70" s="107">
        <v>0.12655047902040001</v>
      </c>
      <c r="C70" s="107">
        <v>-0.12788025079429299</v>
      </c>
      <c r="D70" s="107">
        <v>0.45375914748086099</v>
      </c>
      <c r="E70" s="107">
        <v>-1.7823362179703199E-2</v>
      </c>
      <c r="F70" s="106">
        <v>0.97547190836109898</v>
      </c>
      <c r="G70" s="106">
        <v>1.8843102930851101</v>
      </c>
      <c r="H70" s="106">
        <v>1.3093729284615701</v>
      </c>
      <c r="I70" s="106">
        <v>1.5549260903501301</v>
      </c>
      <c r="J70" s="106">
        <v>0.959971092798376</v>
      </c>
      <c r="K70" s="105">
        <v>3.366955147354</v>
      </c>
      <c r="L70" s="105">
        <v>1.26798392224727</v>
      </c>
      <c r="M70" s="107">
        <v>1.6394655492319801</v>
      </c>
      <c r="N70" s="105">
        <v>5.5090534059128196</v>
      </c>
      <c r="O70" s="105">
        <v>2.6698833212669699</v>
      </c>
      <c r="P70" s="105">
        <v>1.9552137283799</v>
      </c>
      <c r="Q70" s="105">
        <v>3.4862354517130001</v>
      </c>
      <c r="R70" s="105">
        <v>4.6744799822257601</v>
      </c>
    </row>
    <row r="71" spans="1:18" x14ac:dyDescent="0.25">
      <c r="A71" s="58" t="s">
        <v>484</v>
      </c>
      <c r="B71" s="107">
        <v>-0.928011778497144</v>
      </c>
      <c r="C71" s="107">
        <v>-1.38707065838985</v>
      </c>
      <c r="D71" s="107">
        <v>-1.2392074936361801</v>
      </c>
      <c r="E71" s="107">
        <v>-1.3350155428892301</v>
      </c>
      <c r="F71" s="106">
        <v>0.33303824676627902</v>
      </c>
      <c r="G71" s="106">
        <v>3.9036662844024299</v>
      </c>
      <c r="H71" s="106">
        <v>1.67632673420678</v>
      </c>
      <c r="I71" s="106">
        <v>1.5961480230615801</v>
      </c>
      <c r="J71" s="106">
        <v>-9.32915097522522E-2</v>
      </c>
      <c r="K71" s="105">
        <v>11.9009076703004</v>
      </c>
      <c r="L71" s="105">
        <v>0.82451784464981204</v>
      </c>
      <c r="M71" s="107">
        <v>2.3915882368580599</v>
      </c>
      <c r="N71" s="105">
        <v>31.473027819652899</v>
      </c>
      <c r="O71" s="105">
        <v>9.6481304213285508</v>
      </c>
      <c r="P71" s="105">
        <v>3.57452870408581</v>
      </c>
      <c r="Q71" s="105">
        <v>11.334655101353301</v>
      </c>
      <c r="R71" s="105">
        <v>23.866292617471501</v>
      </c>
    </row>
    <row r="72" spans="1:18" x14ac:dyDescent="0.25">
      <c r="A72" s="58" t="s">
        <v>485</v>
      </c>
      <c r="B72" s="107">
        <v>0.36602950907215498</v>
      </c>
      <c r="C72" s="107">
        <v>2.9901050889443798E-2</v>
      </c>
      <c r="D72" s="107">
        <v>0.10887758268216</v>
      </c>
      <c r="E72" s="107">
        <v>1.0446749162841499E-3</v>
      </c>
      <c r="F72" s="106">
        <v>25.7174517039794</v>
      </c>
      <c r="G72" s="106">
        <v>5.0681629183289703</v>
      </c>
      <c r="H72" s="106">
        <v>78.204121078296197</v>
      </c>
      <c r="I72" s="106">
        <v>11.167944129456499</v>
      </c>
      <c r="J72" s="106">
        <v>1.10760195237727</v>
      </c>
      <c r="K72" s="105">
        <v>1.3268353371385</v>
      </c>
      <c r="L72" s="105">
        <v>0.68636456289200598</v>
      </c>
      <c r="M72" s="107">
        <v>2.4860866119513401E-2</v>
      </c>
      <c r="N72" s="105">
        <v>1.8911237176908</v>
      </c>
      <c r="O72" s="105">
        <v>1.52322980063138E-2</v>
      </c>
      <c r="P72" s="105">
        <v>0.53784510221347803</v>
      </c>
      <c r="Q72" s="105">
        <v>6.2759961578772696</v>
      </c>
      <c r="R72" s="105">
        <v>0.23831204708421999</v>
      </c>
    </row>
    <row r="74" spans="1:18" x14ac:dyDescent="0.25">
      <c r="A74" s="35" t="s">
        <v>500</v>
      </c>
      <c r="B74" s="107" t="s">
        <v>446</v>
      </c>
      <c r="C74" s="107" t="s">
        <v>473</v>
      </c>
      <c r="D74" s="107" t="s">
        <v>441</v>
      </c>
      <c r="E74" s="107" t="s">
        <v>469</v>
      </c>
      <c r="F74" s="106" t="s">
        <v>35</v>
      </c>
      <c r="G74" s="106" t="s">
        <v>34</v>
      </c>
      <c r="H74" s="106" t="s">
        <v>33</v>
      </c>
      <c r="I74" s="106" t="s">
        <v>32</v>
      </c>
      <c r="J74" s="106" t="s">
        <v>31</v>
      </c>
      <c r="K74" s="105" t="s">
        <v>30</v>
      </c>
      <c r="L74" s="105" t="s">
        <v>29</v>
      </c>
      <c r="M74" s="107" t="s">
        <v>28</v>
      </c>
      <c r="N74" s="105" t="s">
        <v>27</v>
      </c>
      <c r="O74" s="105" t="s">
        <v>26</v>
      </c>
      <c r="P74" s="105" t="s">
        <v>25</v>
      </c>
      <c r="Q74" s="105" t="s">
        <v>24</v>
      </c>
      <c r="R74" s="105" t="s">
        <v>23</v>
      </c>
    </row>
    <row r="75" spans="1:18" s="83" customFormat="1" x14ac:dyDescent="0.25">
      <c r="A75" s="83" t="s">
        <v>474</v>
      </c>
      <c r="B75" s="106">
        <v>43</v>
      </c>
      <c r="C75" s="106">
        <v>42</v>
      </c>
      <c r="D75" s="106">
        <v>40</v>
      </c>
      <c r="E75" s="106">
        <v>43</v>
      </c>
      <c r="F75" s="106">
        <v>43</v>
      </c>
      <c r="G75" s="106">
        <v>43</v>
      </c>
      <c r="H75" s="106">
        <v>43</v>
      </c>
      <c r="I75" s="106">
        <v>43</v>
      </c>
      <c r="J75" s="106">
        <v>43</v>
      </c>
      <c r="K75" s="106">
        <v>43</v>
      </c>
      <c r="L75" s="106">
        <v>43</v>
      </c>
      <c r="M75" s="106">
        <v>43</v>
      </c>
      <c r="N75" s="105">
        <v>43</v>
      </c>
      <c r="O75" s="105">
        <v>43</v>
      </c>
      <c r="P75" s="105">
        <v>43</v>
      </c>
      <c r="Q75" s="105">
        <v>43</v>
      </c>
      <c r="R75" s="105">
        <v>43</v>
      </c>
    </row>
    <row r="76" spans="1:18" x14ac:dyDescent="0.25">
      <c r="A76" s="58" t="s">
        <v>475</v>
      </c>
      <c r="B76" s="107">
        <v>71.930232558139494</v>
      </c>
      <c r="C76" s="107">
        <v>0.52500000000000002</v>
      </c>
      <c r="D76" s="107">
        <v>1.43333802725</v>
      </c>
      <c r="E76" s="107">
        <v>1.01616279069767</v>
      </c>
      <c r="F76" s="106">
        <v>277.68798524209302</v>
      </c>
      <c r="G76" s="106">
        <v>48.061410551302302</v>
      </c>
      <c r="H76" s="106">
        <v>779.79270260790702</v>
      </c>
      <c r="I76" s="106">
        <v>87.0652783513721</v>
      </c>
      <c r="J76" s="106">
        <v>12.3713254509767</v>
      </c>
      <c r="K76" s="105">
        <v>5.6979311722325603</v>
      </c>
      <c r="L76" s="105">
        <v>5.9396537744883702</v>
      </c>
      <c r="M76" s="107">
        <v>0.21071511632558099</v>
      </c>
      <c r="N76" s="105">
        <v>1.5774953167674399</v>
      </c>
      <c r="O76" s="105">
        <v>0.139790796325581</v>
      </c>
      <c r="P76" s="105">
        <v>2.7233769223023301</v>
      </c>
      <c r="Q76" s="105">
        <v>4.31631333409302</v>
      </c>
      <c r="R76" s="105">
        <v>0.52938544137209298</v>
      </c>
    </row>
    <row r="77" spans="1:18" x14ac:dyDescent="0.25">
      <c r="A77" s="58" t="s">
        <v>476</v>
      </c>
      <c r="B77" s="107">
        <v>6.15821305573842</v>
      </c>
      <c r="C77" s="107">
        <v>0.19654739389974199</v>
      </c>
      <c r="D77" s="107">
        <v>0.623574192519183</v>
      </c>
      <c r="E77" s="107">
        <v>5.8224942804287697E-3</v>
      </c>
      <c r="F77" s="106">
        <v>184.10020270188801</v>
      </c>
      <c r="G77" s="106">
        <v>66.373799159987698</v>
      </c>
      <c r="H77" s="106">
        <v>554.70118302858202</v>
      </c>
      <c r="I77" s="106">
        <v>80.401012191104797</v>
      </c>
      <c r="J77" s="106">
        <v>8.3486443547465701</v>
      </c>
      <c r="K77" s="105">
        <v>7.2571314250267198</v>
      </c>
      <c r="L77" s="105">
        <v>5.6061910246829099</v>
      </c>
      <c r="M77" s="107">
        <v>0.19219284751083801</v>
      </c>
      <c r="N77" s="105">
        <v>4.4110661682227397</v>
      </c>
      <c r="O77" s="105">
        <v>0.16123485000009699</v>
      </c>
      <c r="P77" s="105">
        <v>2.0797086615340699</v>
      </c>
      <c r="Q77" s="105">
        <v>14.4574846872201</v>
      </c>
      <c r="R77" s="105">
        <v>0.60491145358592002</v>
      </c>
    </row>
    <row r="78" spans="1:18" x14ac:dyDescent="0.25">
      <c r="A78" s="58" t="s">
        <v>477</v>
      </c>
      <c r="B78" s="107">
        <v>70</v>
      </c>
      <c r="C78" s="107">
        <v>0.55700000000000005</v>
      </c>
      <c r="D78" s="107">
        <v>1.5401433675</v>
      </c>
      <c r="E78" s="107">
        <v>1.0169999999999999</v>
      </c>
      <c r="F78" s="106">
        <v>251.70000859999999</v>
      </c>
      <c r="G78" s="106">
        <v>23.16602121</v>
      </c>
      <c r="H78" s="106">
        <v>596.56871360000002</v>
      </c>
      <c r="I78" s="106">
        <v>52.75333431</v>
      </c>
      <c r="J78" s="106">
        <v>10.0248142</v>
      </c>
      <c r="K78" s="105">
        <v>3.5959974240000001</v>
      </c>
      <c r="L78" s="105">
        <v>3.8286598820000002</v>
      </c>
      <c r="M78" s="107">
        <v>0.169962062</v>
      </c>
      <c r="N78" s="105">
        <v>8.9704366999999993E-2</v>
      </c>
      <c r="O78" s="105">
        <v>7.4095728E-2</v>
      </c>
      <c r="P78" s="105">
        <v>2.0263513350000002</v>
      </c>
      <c r="Q78" s="105">
        <v>1.2969331120000001</v>
      </c>
      <c r="R78" s="105">
        <v>0.40176777200000002</v>
      </c>
    </row>
    <row r="79" spans="1:18" x14ac:dyDescent="0.25">
      <c r="A79" s="58" t="s">
        <v>478</v>
      </c>
      <c r="B79" s="107">
        <v>71</v>
      </c>
      <c r="C79" s="107">
        <v>0.53088235294117603</v>
      </c>
      <c r="D79" s="107">
        <v>1.4451378906250001</v>
      </c>
      <c r="E79" s="107">
        <v>1.01637142857143</v>
      </c>
      <c r="F79" s="106">
        <v>258.64512666542902</v>
      </c>
      <c r="G79" s="106">
        <v>32.5345132236571</v>
      </c>
      <c r="H79" s="106">
        <v>723.50770160571403</v>
      </c>
      <c r="I79" s="106">
        <v>76.114068697142898</v>
      </c>
      <c r="J79" s="106">
        <v>11.3348636792857</v>
      </c>
      <c r="K79" s="105">
        <v>4.0299940547142903</v>
      </c>
      <c r="L79" s="105">
        <v>5.07932659094286</v>
      </c>
      <c r="M79" s="107">
        <v>0.17945054925714299</v>
      </c>
      <c r="N79" s="105">
        <v>0.29245848974285699</v>
      </c>
      <c r="O79" s="105">
        <v>0.10611293131428599</v>
      </c>
      <c r="P79" s="105">
        <v>2.4011073650000001</v>
      </c>
      <c r="Q79" s="105">
        <v>1.54698129577143</v>
      </c>
      <c r="R79" s="105">
        <v>0.424924625371429</v>
      </c>
    </row>
    <row r="80" spans="1:18" x14ac:dyDescent="0.25">
      <c r="A80" s="58" t="s">
        <v>479</v>
      </c>
      <c r="B80" s="107">
        <v>4.4478</v>
      </c>
      <c r="C80" s="107">
        <v>0.2134944</v>
      </c>
      <c r="D80" s="107">
        <v>0.5674727349816</v>
      </c>
      <c r="E80" s="107">
        <v>5.9303999999999997E-3</v>
      </c>
      <c r="F80" s="106">
        <v>155.41184846082001</v>
      </c>
      <c r="G80" s="106">
        <v>24.184836106069799</v>
      </c>
      <c r="H80" s="106">
        <v>556.94255691731996</v>
      </c>
      <c r="I80" s="106">
        <v>56.162565902898002</v>
      </c>
      <c r="J80" s="106">
        <v>5.1086313067860001</v>
      </c>
      <c r="K80" s="105">
        <v>3.1727291855868001</v>
      </c>
      <c r="L80" s="105">
        <v>3.7881830286047999</v>
      </c>
      <c r="M80" s="107">
        <v>0.1471224128808</v>
      </c>
      <c r="N80" s="105">
        <v>9.5889232122600004E-2</v>
      </c>
      <c r="O80" s="105">
        <v>6.8425397014799993E-2</v>
      </c>
      <c r="P80" s="105">
        <v>1.5769806881052</v>
      </c>
      <c r="Q80" s="105">
        <v>1.2888753326652</v>
      </c>
      <c r="R80" s="105">
        <v>0.26257808059139998</v>
      </c>
    </row>
    <row r="81" spans="1:18" x14ac:dyDescent="0.25">
      <c r="A81" s="58" t="s">
        <v>480</v>
      </c>
      <c r="B81" s="107">
        <v>65</v>
      </c>
      <c r="C81" s="107">
        <v>0.14699999999999999</v>
      </c>
      <c r="D81" s="107">
        <v>0.24901042600000001</v>
      </c>
      <c r="E81" s="107">
        <v>1.004</v>
      </c>
      <c r="F81" s="106">
        <v>23.429247239999999</v>
      </c>
      <c r="G81" s="106">
        <v>3.3398292999999999</v>
      </c>
      <c r="H81" s="106">
        <v>34.43723284</v>
      </c>
      <c r="I81" s="106">
        <v>5.4208183590000001</v>
      </c>
      <c r="J81" s="106">
        <v>2.323693445</v>
      </c>
      <c r="K81" s="105">
        <v>0.18977764999999999</v>
      </c>
      <c r="L81" s="105">
        <v>0.44448768599999999</v>
      </c>
      <c r="M81" s="107">
        <v>1.1919218000000001E-2</v>
      </c>
      <c r="N81" s="105">
        <v>0.01</v>
      </c>
      <c r="O81" s="105">
        <v>1.0707892E-2</v>
      </c>
      <c r="P81" s="105">
        <v>0.45548620099999998</v>
      </c>
      <c r="Q81" s="105">
        <v>7.6901704000000001E-2</v>
      </c>
      <c r="R81" s="105">
        <v>2.9551846999999999E-2</v>
      </c>
    </row>
    <row r="82" spans="1:18" x14ac:dyDescent="0.25">
      <c r="A82" s="58" t="s">
        <v>481</v>
      </c>
      <c r="B82" s="107">
        <v>92</v>
      </c>
      <c r="C82" s="107">
        <v>0.93100000000000005</v>
      </c>
      <c r="D82" s="107">
        <v>2.661542705</v>
      </c>
      <c r="E82" s="107">
        <v>1.0269999999999999</v>
      </c>
      <c r="F82" s="106">
        <v>986.55096130000004</v>
      </c>
      <c r="G82" s="106">
        <v>329.25210399999997</v>
      </c>
      <c r="H82" s="106">
        <v>2094.4120809999999</v>
      </c>
      <c r="I82" s="106">
        <v>288.50735650000001</v>
      </c>
      <c r="J82" s="106">
        <v>49.510817750000001</v>
      </c>
      <c r="K82" s="105">
        <v>32.874726019999997</v>
      </c>
      <c r="L82" s="105">
        <v>19.85751995</v>
      </c>
      <c r="M82" s="107">
        <v>0.90847551800000004</v>
      </c>
      <c r="N82" s="105">
        <v>20.852771600000001</v>
      </c>
      <c r="O82" s="105">
        <v>0.72538368399999997</v>
      </c>
      <c r="P82" s="105">
        <v>8.0815379600000004</v>
      </c>
      <c r="Q82" s="105">
        <v>93.910297979999996</v>
      </c>
      <c r="R82" s="105">
        <v>3.6755140260000001</v>
      </c>
    </row>
    <row r="83" spans="1:18" x14ac:dyDescent="0.25">
      <c r="A83" s="58" t="s">
        <v>482</v>
      </c>
      <c r="B83" s="107">
        <v>27</v>
      </c>
      <c r="C83" s="107">
        <v>0.78400000000000003</v>
      </c>
      <c r="D83" s="107">
        <v>2.4125322790000001</v>
      </c>
      <c r="E83" s="107">
        <v>2.2999999999999899E-2</v>
      </c>
      <c r="F83" s="106">
        <v>963.12171406000004</v>
      </c>
      <c r="G83" s="106">
        <v>325.91227470000001</v>
      </c>
      <c r="H83" s="106">
        <v>2059.97484816</v>
      </c>
      <c r="I83" s="106">
        <v>283.08653814100001</v>
      </c>
      <c r="J83" s="106">
        <v>47.187124304999998</v>
      </c>
      <c r="K83" s="105">
        <v>32.684948370000001</v>
      </c>
      <c r="L83" s="105">
        <v>19.413032264000002</v>
      </c>
      <c r="M83" s="107">
        <v>0.89655629999999997</v>
      </c>
      <c r="N83" s="105">
        <v>20.842771599999999</v>
      </c>
      <c r="O83" s="105">
        <v>0.71467579199999998</v>
      </c>
      <c r="P83" s="105">
        <v>7.6260517590000001</v>
      </c>
      <c r="Q83" s="105">
        <v>93.833396276000002</v>
      </c>
      <c r="R83" s="105">
        <v>3.6459621790000001</v>
      </c>
    </row>
    <row r="84" spans="1:18" x14ac:dyDescent="0.25">
      <c r="A84" s="58" t="s">
        <v>483</v>
      </c>
      <c r="B84" s="107">
        <v>1.4005167143638799</v>
      </c>
      <c r="C84" s="107">
        <v>-0.21512260492133001</v>
      </c>
      <c r="D84" s="107">
        <v>-0.17899521367513399</v>
      </c>
      <c r="E84" s="107">
        <v>-0.336312794770665</v>
      </c>
      <c r="F84" s="106">
        <v>1.4871989020107299</v>
      </c>
      <c r="G84" s="106">
        <v>2.8375245431185401</v>
      </c>
      <c r="H84" s="106">
        <v>0.72799188529987502</v>
      </c>
      <c r="I84" s="106">
        <v>1.0428333631922799</v>
      </c>
      <c r="J84" s="106">
        <v>2.1672024051158201</v>
      </c>
      <c r="K84" s="105">
        <v>2.2629939215154602</v>
      </c>
      <c r="L84" s="105">
        <v>1.1811103930194899</v>
      </c>
      <c r="M84" s="107">
        <v>1.5990924427161699</v>
      </c>
      <c r="N84" s="105">
        <v>3.0560727140915001</v>
      </c>
      <c r="O84" s="105">
        <v>1.89635274181761</v>
      </c>
      <c r="P84" s="105">
        <v>1.2124198888697699</v>
      </c>
      <c r="Q84" s="105">
        <v>5.5726553520828199</v>
      </c>
      <c r="R84" s="105">
        <v>3.69353661075233</v>
      </c>
    </row>
    <row r="85" spans="1:18" x14ac:dyDescent="0.25">
      <c r="A85" s="58" t="s">
        <v>484</v>
      </c>
      <c r="B85" s="107">
        <v>1.4961193688754699</v>
      </c>
      <c r="C85" s="107">
        <v>-0.76864311621057502</v>
      </c>
      <c r="D85" s="107">
        <v>-0.60467555134161299</v>
      </c>
      <c r="E85" s="107">
        <v>-0.58986636693505601</v>
      </c>
      <c r="F85" s="106">
        <v>3.5540375698196001</v>
      </c>
      <c r="G85" s="106">
        <v>8.0068952422331705</v>
      </c>
      <c r="H85" s="106">
        <v>-0.47931559352580799</v>
      </c>
      <c r="I85" s="106">
        <v>-0.186933325012232</v>
      </c>
      <c r="J85" s="106">
        <v>6.8035504420601196</v>
      </c>
      <c r="K85" s="105">
        <v>4.66076826332917</v>
      </c>
      <c r="L85" s="105">
        <v>0.26452606092909697</v>
      </c>
      <c r="M85" s="107">
        <v>2.6323041454080198</v>
      </c>
      <c r="N85" s="105">
        <v>8.6877559529695105</v>
      </c>
      <c r="O85" s="105">
        <v>3.1112513659832799</v>
      </c>
      <c r="P85" s="105">
        <v>0.53016990608127501</v>
      </c>
      <c r="Q85" s="105">
        <v>31.363120339516701</v>
      </c>
      <c r="R85" s="105">
        <v>15.4468875146573</v>
      </c>
    </row>
    <row r="86" spans="1:18" x14ac:dyDescent="0.25">
      <c r="A86" s="58" t="s">
        <v>485</v>
      </c>
      <c r="B86" s="107">
        <v>0.93911868680369004</v>
      </c>
      <c r="C86" s="107">
        <v>3.0327921305049101E-2</v>
      </c>
      <c r="D86" s="107">
        <v>9.8595736923047503E-2</v>
      </c>
      <c r="E86" s="107">
        <v>8.8792205353515502E-4</v>
      </c>
      <c r="F86" s="106">
        <v>28.075017709980699</v>
      </c>
      <c r="G86" s="106">
        <v>10.1219094794416</v>
      </c>
      <c r="H86" s="106">
        <v>84.591137373663301</v>
      </c>
      <c r="I86" s="106">
        <v>12.2610394124378</v>
      </c>
      <c r="J86" s="106">
        <v>1.27315632831422</v>
      </c>
      <c r="K86" s="105">
        <v>1.10670216703239</v>
      </c>
      <c r="L86" s="105">
        <v>0.85493611627562305</v>
      </c>
      <c r="M86" s="107">
        <v>2.9309134473555199E-2</v>
      </c>
      <c r="N86" s="105">
        <v>0.67268128429648799</v>
      </c>
      <c r="O86" s="105">
        <v>2.4588084112806701E-2</v>
      </c>
      <c r="P86" s="105">
        <v>0.31715259759228098</v>
      </c>
      <c r="Q86" s="105">
        <v>2.2047457454066</v>
      </c>
      <c r="R86" s="105">
        <v>9.2248131849670498E-2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5"/>
  <sheetViews>
    <sheetView workbookViewId="0">
      <selection activeCell="D9" sqref="D9"/>
    </sheetView>
  </sheetViews>
  <sheetFormatPr defaultRowHeight="15" x14ac:dyDescent="0.25"/>
  <cols>
    <col min="1" max="1" width="15.85546875" style="58" customWidth="1"/>
    <col min="2" max="2" width="12.5703125" style="107" bestFit="1" customWidth="1"/>
    <col min="3" max="3" width="11.5703125" style="107" bestFit="1" customWidth="1"/>
    <col min="4" max="4" width="15.7109375" style="107" bestFit="1" customWidth="1"/>
    <col min="5" max="5" width="12.5703125" style="107" bestFit="1" customWidth="1"/>
    <col min="6" max="6" width="9.5703125" style="106" bestFit="1" customWidth="1"/>
    <col min="7" max="10" width="14.42578125" style="106" bestFit="1" customWidth="1"/>
    <col min="11" max="11" width="14.42578125" style="105" bestFit="1" customWidth="1"/>
    <col min="12" max="12" width="11.28515625" style="105" bestFit="1" customWidth="1"/>
    <col min="13" max="13" width="14.42578125" style="107" bestFit="1" customWidth="1"/>
    <col min="14" max="14" width="11.28515625" style="105" bestFit="1" customWidth="1"/>
    <col min="15" max="18" width="7.5703125" style="105" bestFit="1" customWidth="1"/>
    <col min="19" max="16384" width="9.140625" style="58"/>
  </cols>
  <sheetData>
    <row r="1" spans="1:18" s="26" customFormat="1" ht="18.75" x14ac:dyDescent="0.3">
      <c r="A1" s="36" t="s">
        <v>545</v>
      </c>
      <c r="B1" s="29"/>
      <c r="C1" s="29"/>
      <c r="D1" s="29"/>
      <c r="E1" s="29"/>
      <c r="F1" s="28"/>
      <c r="G1" s="28"/>
      <c r="H1" s="28"/>
      <c r="I1" s="28"/>
      <c r="J1" s="28"/>
      <c r="K1" s="27"/>
      <c r="L1" s="27"/>
      <c r="M1" s="29"/>
      <c r="N1" s="27"/>
      <c r="O1" s="27"/>
      <c r="P1" s="27"/>
      <c r="Q1" s="27"/>
      <c r="R1" s="27"/>
    </row>
    <row r="2" spans="1:18" x14ac:dyDescent="0.25">
      <c r="A2" s="58" t="s">
        <v>509</v>
      </c>
    </row>
    <row r="4" spans="1:18" x14ac:dyDescent="0.25">
      <c r="A4" s="35" t="s">
        <v>501</v>
      </c>
      <c r="B4" s="43" t="s">
        <v>35</v>
      </c>
      <c r="C4" s="43" t="s">
        <v>34</v>
      </c>
      <c r="D4" s="43" t="s">
        <v>33</v>
      </c>
      <c r="E4" s="43" t="s">
        <v>32</v>
      </c>
      <c r="F4" s="43" t="s">
        <v>31</v>
      </c>
      <c r="G4" s="43" t="s">
        <v>30</v>
      </c>
      <c r="H4" s="43" t="s">
        <v>29</v>
      </c>
      <c r="I4" s="43" t="s">
        <v>28</v>
      </c>
      <c r="J4" s="43" t="s">
        <v>27</v>
      </c>
      <c r="K4" s="43" t="s">
        <v>26</v>
      </c>
      <c r="L4" s="43" t="s">
        <v>25</v>
      </c>
      <c r="M4" s="43" t="s">
        <v>24</v>
      </c>
      <c r="N4" s="43" t="s">
        <v>23</v>
      </c>
      <c r="O4" s="58"/>
      <c r="P4" s="58"/>
      <c r="Q4" s="58"/>
      <c r="R4" s="58"/>
    </row>
    <row r="5" spans="1:18" x14ac:dyDescent="0.25">
      <c r="A5" s="58" t="s">
        <v>475</v>
      </c>
      <c r="B5" s="107">
        <v>300</v>
      </c>
      <c r="C5" s="107">
        <v>34</v>
      </c>
      <c r="D5" s="107">
        <v>564</v>
      </c>
      <c r="E5" s="107">
        <v>96</v>
      </c>
      <c r="F5" s="107">
        <v>10</v>
      </c>
      <c r="G5" s="107">
        <v>6.3</v>
      </c>
      <c r="H5" s="107">
        <v>7.1</v>
      </c>
      <c r="I5" s="107">
        <v>0.21</v>
      </c>
      <c r="J5" s="107">
        <v>1.17</v>
      </c>
      <c r="K5" s="107">
        <v>0.17</v>
      </c>
      <c r="L5" s="107">
        <v>3</v>
      </c>
      <c r="M5" s="107">
        <v>7.6</v>
      </c>
      <c r="N5" s="107">
        <v>0.6</v>
      </c>
      <c r="O5" s="58"/>
      <c r="P5" s="58"/>
      <c r="Q5" s="58"/>
      <c r="R5" s="58"/>
    </row>
    <row r="6" spans="1:18" x14ac:dyDescent="0.25">
      <c r="A6" s="58" t="s">
        <v>476</v>
      </c>
      <c r="B6" s="107">
        <v>282</v>
      </c>
      <c r="C6" s="107">
        <v>39</v>
      </c>
      <c r="D6" s="107">
        <v>436</v>
      </c>
      <c r="E6" s="107">
        <v>98</v>
      </c>
      <c r="F6" s="107">
        <v>7</v>
      </c>
      <c r="G6" s="107">
        <v>10.4</v>
      </c>
      <c r="H6" s="107">
        <v>8.9</v>
      </c>
      <c r="I6" s="107">
        <v>0.26</v>
      </c>
      <c r="J6" s="107">
        <v>4.54</v>
      </c>
      <c r="K6" s="107">
        <v>0.4</v>
      </c>
      <c r="L6" s="107">
        <v>2.5</v>
      </c>
      <c r="M6" s="107">
        <v>20.399999999999999</v>
      </c>
      <c r="N6" s="107">
        <v>0.6</v>
      </c>
      <c r="O6" s="58"/>
      <c r="P6" s="58"/>
      <c r="Q6" s="58"/>
      <c r="R6" s="58"/>
    </row>
    <row r="7" spans="1:18" x14ac:dyDescent="0.25">
      <c r="A7" s="58" t="s">
        <v>477</v>
      </c>
      <c r="B7" s="107">
        <v>243</v>
      </c>
      <c r="C7" s="107">
        <v>25</v>
      </c>
      <c r="D7" s="107">
        <v>448</v>
      </c>
      <c r="E7" s="107">
        <v>63</v>
      </c>
      <c r="F7" s="107">
        <v>9</v>
      </c>
      <c r="G7" s="107">
        <v>3.6</v>
      </c>
      <c r="H7" s="107">
        <v>4.0999999999999996</v>
      </c>
      <c r="I7" s="107">
        <v>0.2</v>
      </c>
      <c r="J7" s="107">
        <v>0.09</v>
      </c>
      <c r="K7" s="107">
        <v>0.08</v>
      </c>
      <c r="L7" s="107">
        <v>2.1</v>
      </c>
      <c r="M7" s="107">
        <v>1.8</v>
      </c>
      <c r="N7" s="107">
        <v>0.5</v>
      </c>
      <c r="O7" s="58"/>
      <c r="P7" s="58"/>
      <c r="Q7" s="58"/>
      <c r="R7" s="58"/>
    </row>
    <row r="8" spans="1:18" x14ac:dyDescent="0.25">
      <c r="A8" s="58" t="s">
        <v>516</v>
      </c>
      <c r="B8" s="107">
        <v>147</v>
      </c>
      <c r="C8" s="107">
        <v>15</v>
      </c>
      <c r="D8" s="107">
        <v>254</v>
      </c>
      <c r="E8" s="107">
        <v>28</v>
      </c>
      <c r="F8" s="107">
        <v>6</v>
      </c>
      <c r="G8" s="107">
        <v>2</v>
      </c>
      <c r="H8" s="107">
        <v>2.1</v>
      </c>
      <c r="I8" s="107">
        <v>0.1</v>
      </c>
      <c r="J8" s="107">
        <v>0.04</v>
      </c>
      <c r="K8" s="107">
        <v>0.05</v>
      </c>
      <c r="L8" s="107">
        <v>1.2</v>
      </c>
      <c r="M8" s="107">
        <v>0.9</v>
      </c>
      <c r="N8" s="107">
        <v>0.3</v>
      </c>
      <c r="O8" s="58"/>
      <c r="P8" s="58"/>
      <c r="Q8" s="58"/>
      <c r="R8" s="58"/>
    </row>
    <row r="9" spans="1:18" x14ac:dyDescent="0.25">
      <c r="A9" s="58" t="s">
        <v>517</v>
      </c>
      <c r="B9" s="107">
        <v>378</v>
      </c>
      <c r="C9" s="107">
        <v>37</v>
      </c>
      <c r="D9" s="107">
        <v>764</v>
      </c>
      <c r="E9" s="107">
        <v>119</v>
      </c>
      <c r="F9" s="107">
        <v>12</v>
      </c>
      <c r="G9" s="107">
        <v>6.2</v>
      </c>
      <c r="H9" s="107">
        <v>8</v>
      </c>
      <c r="I9" s="107">
        <v>0.3</v>
      </c>
      <c r="J9" s="107">
        <v>0.19</v>
      </c>
      <c r="K9" s="107">
        <v>0.19</v>
      </c>
      <c r="L9" s="107">
        <v>3.7</v>
      </c>
      <c r="M9" s="107">
        <v>5</v>
      </c>
      <c r="N9" s="107">
        <v>0.8</v>
      </c>
      <c r="O9" s="58"/>
      <c r="P9" s="58"/>
      <c r="Q9" s="58"/>
      <c r="R9" s="58"/>
    </row>
    <row r="10" spans="1:18" x14ac:dyDescent="0.25">
      <c r="A10" s="58" t="s">
        <v>518</v>
      </c>
      <c r="B10" s="107">
        <v>539</v>
      </c>
      <c r="C10" s="107">
        <v>65</v>
      </c>
      <c r="D10" s="107">
        <v>1093</v>
      </c>
      <c r="E10" s="107">
        <v>226</v>
      </c>
      <c r="F10" s="107">
        <v>17</v>
      </c>
      <c r="G10" s="107">
        <v>10.8</v>
      </c>
      <c r="H10" s="107">
        <v>17.3</v>
      </c>
      <c r="I10" s="107">
        <v>0.4</v>
      </c>
      <c r="J10" s="107">
        <v>1.22</v>
      </c>
      <c r="K10" s="107">
        <v>0.38</v>
      </c>
      <c r="L10" s="107">
        <v>6.7</v>
      </c>
      <c r="M10" s="107">
        <v>17.899999999999999</v>
      </c>
      <c r="N10" s="107">
        <v>1.4</v>
      </c>
      <c r="O10" s="58"/>
      <c r="P10" s="58"/>
      <c r="Q10" s="58"/>
      <c r="R10" s="58"/>
    </row>
    <row r="11" spans="1:18" x14ac:dyDescent="0.25">
      <c r="A11" s="35" t="s">
        <v>546</v>
      </c>
      <c r="B11" s="43" t="s">
        <v>519</v>
      </c>
      <c r="C11" s="43" t="s">
        <v>520</v>
      </c>
      <c r="D11" s="43" t="s">
        <v>521</v>
      </c>
      <c r="E11" s="43" t="s">
        <v>522</v>
      </c>
      <c r="F11" s="43" t="s">
        <v>523</v>
      </c>
      <c r="G11" s="43" t="s">
        <v>524</v>
      </c>
      <c r="H11" s="43" t="s">
        <v>525</v>
      </c>
      <c r="I11" s="43" t="s">
        <v>526</v>
      </c>
      <c r="J11" s="43" t="s">
        <v>527</v>
      </c>
      <c r="K11" s="43" t="s">
        <v>528</v>
      </c>
      <c r="L11" s="43" t="s">
        <v>529</v>
      </c>
      <c r="M11" s="43" t="s">
        <v>530</v>
      </c>
      <c r="N11" s="43" t="s">
        <v>531</v>
      </c>
      <c r="O11" s="58"/>
      <c r="P11" s="58"/>
      <c r="Q11" s="58"/>
      <c r="R11" s="58"/>
    </row>
    <row r="12" spans="1:18" x14ac:dyDescent="0.25">
      <c r="F12" s="107"/>
      <c r="G12" s="107"/>
      <c r="H12" s="107"/>
      <c r="I12" s="107"/>
      <c r="J12" s="107"/>
      <c r="K12" s="107"/>
      <c r="L12" s="107"/>
      <c r="N12" s="107"/>
      <c r="O12" s="58"/>
      <c r="P12" s="58"/>
      <c r="Q12" s="58"/>
      <c r="R12" s="58"/>
    </row>
    <row r="13" spans="1:18" x14ac:dyDescent="0.25">
      <c r="A13" s="35" t="s">
        <v>502</v>
      </c>
      <c r="B13" s="43" t="s">
        <v>35</v>
      </c>
      <c r="C13" s="43" t="s">
        <v>34</v>
      </c>
      <c r="D13" s="43" t="s">
        <v>33</v>
      </c>
      <c r="E13" s="43" t="s">
        <v>32</v>
      </c>
      <c r="F13" s="43" t="s">
        <v>31</v>
      </c>
      <c r="G13" s="43" t="s">
        <v>30</v>
      </c>
      <c r="H13" s="43" t="s">
        <v>29</v>
      </c>
      <c r="I13" s="43" t="s">
        <v>28</v>
      </c>
      <c r="J13" s="43" t="s">
        <v>27</v>
      </c>
      <c r="K13" s="43" t="s">
        <v>26</v>
      </c>
      <c r="L13" s="43" t="s">
        <v>25</v>
      </c>
      <c r="M13" s="43" t="s">
        <v>24</v>
      </c>
      <c r="N13" s="43" t="s">
        <v>23</v>
      </c>
      <c r="O13" s="58"/>
      <c r="P13" s="58"/>
      <c r="Q13" s="58"/>
      <c r="R13" s="58"/>
    </row>
    <row r="14" spans="1:18" x14ac:dyDescent="0.25">
      <c r="A14" s="58" t="s">
        <v>475</v>
      </c>
      <c r="B14" s="107">
        <v>290</v>
      </c>
      <c r="C14" s="107">
        <v>38</v>
      </c>
      <c r="D14" s="107">
        <v>763</v>
      </c>
      <c r="E14" s="107">
        <v>110</v>
      </c>
      <c r="F14" s="107">
        <v>12</v>
      </c>
      <c r="G14" s="107">
        <v>4.5999999999999996</v>
      </c>
      <c r="H14" s="107">
        <v>6.9</v>
      </c>
      <c r="I14" s="107">
        <v>0.17</v>
      </c>
      <c r="J14" s="107">
        <v>2.66</v>
      </c>
      <c r="K14" s="107">
        <v>0.13</v>
      </c>
      <c r="L14" s="107">
        <v>2.8</v>
      </c>
      <c r="M14" s="107">
        <v>5</v>
      </c>
      <c r="N14" s="107">
        <v>0.9</v>
      </c>
      <c r="O14" s="58"/>
      <c r="P14" s="58"/>
      <c r="Q14" s="58"/>
      <c r="R14" s="58"/>
    </row>
    <row r="15" spans="1:18" x14ac:dyDescent="0.25">
      <c r="A15" s="58" t="s">
        <v>476</v>
      </c>
      <c r="B15" s="107">
        <v>219</v>
      </c>
      <c r="C15" s="107">
        <v>37</v>
      </c>
      <c r="D15" s="107">
        <v>510</v>
      </c>
      <c r="E15" s="107">
        <v>125</v>
      </c>
      <c r="F15" s="107">
        <v>8</v>
      </c>
      <c r="G15" s="107">
        <v>6</v>
      </c>
      <c r="H15" s="107">
        <v>12.6</v>
      </c>
      <c r="I15" s="107">
        <v>0.17</v>
      </c>
      <c r="J15" s="107">
        <v>9.07</v>
      </c>
      <c r="K15" s="107">
        <v>0.15</v>
      </c>
      <c r="L15" s="107">
        <v>3.5</v>
      </c>
      <c r="M15" s="107">
        <v>18.899999999999999</v>
      </c>
      <c r="N15" s="107">
        <v>1.3</v>
      </c>
      <c r="O15" s="58"/>
      <c r="P15" s="58"/>
      <c r="Q15" s="58"/>
      <c r="R15" s="58"/>
    </row>
    <row r="16" spans="1:18" x14ac:dyDescent="0.25">
      <c r="A16" s="58" t="s">
        <v>477</v>
      </c>
      <c r="B16" s="107">
        <v>242</v>
      </c>
      <c r="C16" s="107">
        <v>30</v>
      </c>
      <c r="D16" s="107">
        <v>700</v>
      </c>
      <c r="E16" s="107">
        <v>65</v>
      </c>
      <c r="F16" s="107">
        <v>10</v>
      </c>
      <c r="G16" s="107">
        <v>2.2999999999999998</v>
      </c>
      <c r="H16" s="107">
        <v>3.5</v>
      </c>
      <c r="I16" s="107">
        <v>0.1</v>
      </c>
      <c r="J16" s="107">
        <v>0.11</v>
      </c>
      <c r="K16" s="107">
        <v>0.08</v>
      </c>
      <c r="L16" s="107">
        <v>1.9</v>
      </c>
      <c r="M16" s="107">
        <v>1.4</v>
      </c>
      <c r="N16" s="107">
        <v>0.5</v>
      </c>
      <c r="O16" s="58"/>
      <c r="P16" s="58"/>
      <c r="Q16" s="58"/>
      <c r="R16" s="58"/>
    </row>
    <row r="17" spans="1:18" x14ac:dyDescent="0.25">
      <c r="A17" s="58" t="s">
        <v>516</v>
      </c>
      <c r="B17" s="107">
        <v>159</v>
      </c>
      <c r="C17" s="107">
        <v>18</v>
      </c>
      <c r="D17" s="107">
        <v>355</v>
      </c>
      <c r="E17" s="107">
        <v>33</v>
      </c>
      <c r="F17" s="107">
        <v>6</v>
      </c>
      <c r="G17" s="107">
        <v>1.4</v>
      </c>
      <c r="H17" s="107">
        <v>1.6</v>
      </c>
      <c r="I17" s="107">
        <v>0.1</v>
      </c>
      <c r="J17" s="107">
        <v>0.05</v>
      </c>
      <c r="K17" s="107">
        <v>0.04</v>
      </c>
      <c r="L17" s="107">
        <v>1.1000000000000001</v>
      </c>
      <c r="M17" s="107">
        <v>0.6</v>
      </c>
      <c r="N17" s="107">
        <v>0.3</v>
      </c>
      <c r="O17" s="58"/>
      <c r="P17" s="58"/>
      <c r="Q17" s="58"/>
      <c r="R17" s="58"/>
    </row>
    <row r="18" spans="1:18" x14ac:dyDescent="0.25">
      <c r="A18" s="58" t="s">
        <v>517</v>
      </c>
      <c r="B18" s="107">
        <v>364</v>
      </c>
      <c r="C18" s="107">
        <v>51</v>
      </c>
      <c r="D18" s="107">
        <v>1011</v>
      </c>
      <c r="E18" s="107">
        <v>141</v>
      </c>
      <c r="F18" s="107">
        <v>16</v>
      </c>
      <c r="G18" s="107">
        <v>5.9</v>
      </c>
      <c r="H18" s="107">
        <v>9.1</v>
      </c>
      <c r="I18" s="107">
        <v>0.23</v>
      </c>
      <c r="J18" s="107">
        <v>0.33</v>
      </c>
      <c r="K18" s="107">
        <v>0.15</v>
      </c>
      <c r="L18" s="107">
        <v>3.3</v>
      </c>
      <c r="M18" s="107">
        <v>2.7</v>
      </c>
      <c r="N18" s="107">
        <v>0.9</v>
      </c>
      <c r="O18" s="58"/>
      <c r="P18" s="58"/>
      <c r="Q18" s="58"/>
      <c r="R18" s="58"/>
    </row>
    <row r="19" spans="1:18" x14ac:dyDescent="0.25">
      <c r="A19" s="58" t="s">
        <v>518</v>
      </c>
      <c r="B19" s="107">
        <v>557</v>
      </c>
      <c r="C19" s="107">
        <v>70</v>
      </c>
      <c r="D19" s="107">
        <v>1440</v>
      </c>
      <c r="E19" s="107">
        <v>251</v>
      </c>
      <c r="F19" s="107">
        <v>21</v>
      </c>
      <c r="G19" s="107">
        <v>9.6999999999999993</v>
      </c>
      <c r="H19" s="107">
        <v>15.2</v>
      </c>
      <c r="I19" s="107">
        <v>0.3</v>
      </c>
      <c r="J19" s="107">
        <v>9.08</v>
      </c>
      <c r="K19" s="107">
        <v>0.35</v>
      </c>
      <c r="L19" s="107">
        <v>5.0999999999999996</v>
      </c>
      <c r="M19" s="107">
        <v>7.2</v>
      </c>
      <c r="N19" s="107">
        <v>1.7</v>
      </c>
      <c r="O19" s="58"/>
      <c r="P19" s="58"/>
      <c r="Q19" s="58"/>
      <c r="R19" s="58"/>
    </row>
    <row r="20" spans="1:18" s="35" customFormat="1" x14ac:dyDescent="0.25">
      <c r="A20" s="35" t="s">
        <v>546</v>
      </c>
      <c r="B20" s="43" t="s">
        <v>532</v>
      </c>
      <c r="C20" s="43" t="s">
        <v>533</v>
      </c>
      <c r="D20" s="43" t="s">
        <v>534</v>
      </c>
      <c r="E20" s="43" t="s">
        <v>535</v>
      </c>
      <c r="F20" s="43" t="s">
        <v>536</v>
      </c>
      <c r="G20" s="43" t="s">
        <v>537</v>
      </c>
      <c r="H20" s="43" t="s">
        <v>538</v>
      </c>
      <c r="I20" s="43" t="s">
        <v>539</v>
      </c>
      <c r="J20" s="43" t="s">
        <v>540</v>
      </c>
      <c r="K20" s="43" t="s">
        <v>541</v>
      </c>
      <c r="L20" s="43" t="s">
        <v>542</v>
      </c>
      <c r="M20" s="43" t="s">
        <v>543</v>
      </c>
      <c r="N20" s="43" t="s">
        <v>544</v>
      </c>
    </row>
    <row r="21" spans="1:18" x14ac:dyDescent="0.25">
      <c r="F21" s="107"/>
      <c r="G21" s="107"/>
      <c r="H21" s="107"/>
      <c r="I21" s="107"/>
      <c r="J21" s="107"/>
      <c r="K21" s="107"/>
      <c r="L21" s="107"/>
      <c r="N21" s="107"/>
      <c r="O21" s="58"/>
      <c r="P21" s="58"/>
      <c r="Q21" s="58"/>
      <c r="R21" s="58"/>
    </row>
    <row r="22" spans="1:18" x14ac:dyDescent="0.25">
      <c r="F22" s="107"/>
      <c r="G22" s="107"/>
      <c r="H22" s="107"/>
      <c r="I22" s="107"/>
      <c r="J22" s="107"/>
      <c r="K22" s="107"/>
      <c r="L22" s="107"/>
      <c r="N22" s="107"/>
      <c r="O22" s="58"/>
      <c r="P22" s="58"/>
      <c r="Q22" s="58"/>
      <c r="R22" s="58"/>
    </row>
    <row r="23" spans="1:18" x14ac:dyDescent="0.25">
      <c r="F23" s="107"/>
      <c r="G23" s="107"/>
      <c r="H23" s="107"/>
      <c r="I23" s="107"/>
      <c r="J23" s="107"/>
      <c r="K23" s="107"/>
      <c r="L23" s="107"/>
      <c r="N23" s="107"/>
      <c r="O23" s="58"/>
      <c r="P23" s="58"/>
      <c r="Q23" s="58"/>
      <c r="R23" s="58"/>
    </row>
    <row r="24" spans="1:18" x14ac:dyDescent="0.25">
      <c r="F24" s="107"/>
      <c r="G24" s="107"/>
      <c r="H24" s="107"/>
      <c r="I24" s="107"/>
      <c r="J24" s="107"/>
      <c r="K24" s="107"/>
      <c r="L24" s="107"/>
      <c r="N24" s="107"/>
      <c r="O24" s="58"/>
      <c r="P24" s="58"/>
      <c r="Q24" s="58"/>
      <c r="R24" s="58"/>
    </row>
    <row r="25" spans="1:18" x14ac:dyDescent="0.25">
      <c r="F25" s="107"/>
      <c r="G25" s="107"/>
      <c r="H25" s="107"/>
      <c r="I25" s="107"/>
      <c r="J25" s="107"/>
      <c r="K25" s="107"/>
      <c r="L25" s="107"/>
      <c r="N25" s="107"/>
      <c r="O25" s="58"/>
      <c r="P25" s="58"/>
      <c r="Q25" s="58"/>
      <c r="R25" s="5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940D922D68E64EB1E9D87A9E97991D" ma:contentTypeVersion="13" ma:contentTypeDescription="Create a new document." ma:contentTypeScope="" ma:versionID="af767818e21a2e9545f158b6d6edadfd">
  <xsd:schema xmlns:xsd="http://www.w3.org/2001/XMLSchema" xmlns:xs="http://www.w3.org/2001/XMLSchema" xmlns:p="http://schemas.microsoft.com/office/2006/metadata/properties" xmlns:ns3="f04eff88-a645-406f-8334-f3654967fc22" xmlns:ns4="a2c1c1ce-3be9-48e6-9c0a-383940df0ef9" targetNamespace="http://schemas.microsoft.com/office/2006/metadata/properties" ma:root="true" ma:fieldsID="83415b196e884acdda8839d2a31ffe2a" ns3:_="" ns4:_="">
    <xsd:import namespace="f04eff88-a645-406f-8334-f3654967fc22"/>
    <xsd:import namespace="a2c1c1ce-3be9-48e6-9c0a-383940df0e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eff88-a645-406f-8334-f3654967f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1c1ce-3be9-48e6-9c0a-383940df0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DDD2D-90CD-4D3F-B036-A90F5A8263DC}">
  <ds:schemaRefs>
    <ds:schemaRef ds:uri="http://purl.org/dc/dcmitype/"/>
    <ds:schemaRef ds:uri="http://schemas.microsoft.com/office/infopath/2007/PartnerControls"/>
    <ds:schemaRef ds:uri="f04eff88-a645-406f-8334-f3654967fc22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2c1c1ce-3be9-48e6-9c0a-383940df0ef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F3D921-A66D-4491-BAAE-09AEB3DC93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4eff88-a645-406f-8334-f3654967fc22"/>
    <ds:schemaRef ds:uri="a2c1c1ce-3be9-48e6-9c0a-383940df0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7C684B-81D5-4183-82C7-367DE8CF0F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 Page</vt:lpstr>
      <vt:lpstr>Supp Table 1_CRM_LOD</vt:lpstr>
      <vt:lpstr>Supp Table 2 - sample data</vt:lpstr>
      <vt:lpstr>Supp Table 3 - outliers removed</vt:lpstr>
      <vt:lpstr>Supp Table 4 - County stats</vt:lpstr>
      <vt:lpstr>Supp Table 5 - Age</vt:lpstr>
      <vt:lpstr>Supp Table 6 - 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Watts, Michael J.</dc:creator>
  <cp:lastModifiedBy>Dixon, Anne L.</cp:lastModifiedBy>
  <dcterms:created xsi:type="dcterms:W3CDTF">2021-02-03T14:54:50Z</dcterms:created>
  <dcterms:modified xsi:type="dcterms:W3CDTF">2022-01-21T14:14:40Z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0x0101004B940D922D68E64EB1E9D87A9E97991D</vt:lpwstr>
  </property>
</Properties>
</file>